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l.sharepoint.com/sites/dept_sustainability_dept/Sustainability_Reporting/SR2025/Chapters/z. Data Pack/"/>
    </mc:Choice>
  </mc:AlternateContent>
  <xr:revisionPtr revIDLastSave="3433" documentId="8_{94EFB15C-301D-43D5-AB9A-23CC8AB16A85}" xr6:coauthVersionLast="47" xr6:coauthVersionMax="47" xr10:uidLastSave="{36656D46-8D1B-4935-9614-02C3933DD771}"/>
  <bookViews>
    <workbookView xWindow="-120" yWindow="-120" windowWidth="20730" windowHeight="11040" tabRatio="798" xr2:uid="{00000000-000D-0000-FFFF-FFFF00000000}"/>
  </bookViews>
  <sheets>
    <sheet name="Overview" sheetId="28" r:id="rId1"/>
    <sheet name="Independent Assurance" sheetId="27" r:id="rId2"/>
    <sheet name="Environment" sheetId="2" r:id="rId3"/>
    <sheet name="GHG Emissions Methodology" sheetId="20" r:id="rId4"/>
    <sheet name="GHG Emissions" sheetId="8" r:id="rId5"/>
    <sheet name="Energy" sheetId="11" r:id="rId6"/>
    <sheet name="Water" sheetId="12" r:id="rId7"/>
    <sheet name="Waste" sheetId="13" r:id="rId8"/>
    <sheet name="SASB" sheetId="21" r:id="rId9"/>
    <sheet name="IFRS S2" sheetId="29" r:id="rId10"/>
    <sheet name="Social" sheetId="15" r:id="rId11"/>
    <sheet name="People" sheetId="14" r:id="rId12"/>
    <sheet name="Supply Chain" sheetId="16" r:id="rId13"/>
    <sheet name="Governance" sheetId="4" r:id="rId14"/>
    <sheet name="Board and Diversity" sheetId="17" r:id="rId15"/>
    <sheet name="Ethical Behaviour" sheetId="18" r:id="rId16"/>
    <sheet name="Material Topics And Boundaries" sheetId="22" r:id="rId17"/>
    <sheet name="United Nations Global Compact" sheetId="23" r:id="rId18"/>
    <sheet name="ISO 26000 Guidance" sheetId="24" r:id="rId19"/>
  </sheets>
  <definedNames>
    <definedName name="_xlnm.Print_Area" localSheetId="9">'IFRS S2'!$A$1:$E$121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8" l="1"/>
  <c r="G162" i="14" l="1"/>
  <c r="G161" i="14"/>
  <c r="G160" i="14"/>
  <c r="G159" i="14"/>
  <c r="G156" i="14"/>
  <c r="G154" i="14"/>
  <c r="G152" i="14"/>
  <c r="G150" i="14"/>
  <c r="G144" i="14"/>
  <c r="G142" i="14"/>
  <c r="G140" i="14"/>
  <c r="G138" i="14"/>
  <c r="G136" i="14"/>
  <c r="G134" i="14"/>
  <c r="G129" i="14"/>
  <c r="G128" i="14"/>
  <c r="G127" i="14"/>
  <c r="G126" i="14"/>
  <c r="G123" i="14"/>
  <c r="G121" i="14"/>
  <c r="G119" i="14"/>
  <c r="G117" i="14"/>
</calcChain>
</file>

<file path=xl/sharedStrings.xml><?xml version="1.0" encoding="utf-8"?>
<sst xmlns="http://schemas.openxmlformats.org/spreadsheetml/2006/main" count="1258" uniqueCount="773">
  <si>
    <t>CapitaLand Investment ESG Data Pack</t>
  </si>
  <si>
    <t>Independent Assurance</t>
  </si>
  <si>
    <r>
      <t xml:space="preserve">Selected key data in this ESG data pack has undergone external reasonable assurance and limited assurance conducted in accordance with the International Standard on Sustainability Assurance (ISSA 5000), the International Standard on Assurance Engagements 3000 (ISAE 3000) and the International Standard on Assurance Engagements, Assurance Engagements on Greenhouse Gas Statements (ISAE 3410). 
Ere‑S evaluated the performance data under a reasonable level of assurance for figures on energy and Scope 1 and Scope 2 GHG emissions and a limited level of assurance for the other disclosures. A reasonable assurance provides a high level of confidence in the completeness and accuracy of the reported information by performing an in-depth evaluation of underlying data collection, reporting and quality control structure, with a collection of sufficient evidence to reduce the risk of material misstatement to an acceptably low level. A limited assurance supports the plausibility of the reported information and relies on a restricted and aggregated form of sampling and fewer tests of the data management structure.
</t>
    </r>
    <r>
      <rPr>
        <b/>
        <sz val="11"/>
        <color theme="1"/>
        <rFont val="Calibri"/>
        <family val="2"/>
        <scheme val="minor"/>
      </rPr>
      <t>For more information, please refer to the Independent Assurance Statement in CLI's Global Sustainability Report 2025.</t>
    </r>
  </si>
  <si>
    <t>GHG Emissions Data Methodology</t>
  </si>
  <si>
    <t>APPROACH</t>
  </si>
  <si>
    <t>CLI computes Scope 1, 2 and 3 emissions using Greenhouse Gas Protocol: A Corporate Accounting and Reporting Standard (2004), and Greenhouse Gas Protocol Corporate Value Chain (Scope 3) Accounting and Reporting Standard (2011), unless otherwise stated.
CLI uses the operational control approach as defined by the GHG Protocol, and determined that it has operational control over the properties that it operationally manages.
Gases included in computation are carbon dioxide (CO2), methane (CH4), nitrous oxide (N2O), hydrofluorocarbons (HFCs), perfluorocarbons (PFCs), and sulphur hexafluoride (SF6), where applicable, and where the relevant emission factor inclusive of these gases is available in the emission factor databases used by CLI.</t>
  </si>
  <si>
    <t>SCOPE 1 GHG EMISSIONS</t>
  </si>
  <si>
    <t>SCOPE 2 GHG EMISSIONS</t>
  </si>
  <si>
    <t>SCOPE 3 GHG EMISSIONS</t>
  </si>
  <si>
    <t>Cat 1 Purchased goods and services</t>
  </si>
  <si>
    <t>Cat 2 Capital Goods</t>
  </si>
  <si>
    <t>Cat 3 Fuel- and energy-related activities</t>
  </si>
  <si>
    <t>Cat 4 Upstream transportation and distribution</t>
  </si>
  <si>
    <t>Cat 5 Waste generated in own operations</t>
  </si>
  <si>
    <t>Assumed non-recycled waste disposal method</t>
  </si>
  <si>
    <t>Operating markets</t>
  </si>
  <si>
    <t>Incineration</t>
  </si>
  <si>
    <t>Austria, Belgium, France, Germany, Ireland, Japan, Netherlands, Singapore, South Korea, Switzerland</t>
  </si>
  <si>
    <t>Landfill</t>
  </si>
  <si>
    <t>Australia, Bahrain, Cambodia, China, Fiji, Georgia, India, Indonesia, Kazakhstan, Kenya, Laos, Malaysia, New Zealand, Oman, Philippines, Qatar, Saudi Arabia, Spain, Thailand, Turkey, United Arab Emirates, UK, USA, Vietnam</t>
  </si>
  <si>
    <t>Cat 6 Business travel (Corporate air travel booked from Singapore headquarters)</t>
  </si>
  <si>
    <t>Cat 7 Employee commuting</t>
  </si>
  <si>
    <t>Excluded from reporting scope based on limited data availability and expected insignificant contribution to total
Scope 3 emissions. CLI will monitor the proxy computation methods for this category. When more data is available and proxy computations more commonly used, CLI will consider preparing the disclosure.</t>
  </si>
  <si>
    <t>Cat 8 Upstream leased assets</t>
  </si>
  <si>
    <t>Not applicable – Consultant deemed this to be likely immaterial as CLI has accounted for the emissions from its leased spaces (e.g., admin offices) in its Scope 1 and 2 emissions.</t>
  </si>
  <si>
    <t>Cat 9 Downstream transportation and distribution</t>
  </si>
  <si>
    <t>Not applicable - Consultant deemed this to be likely immaterial as CLI does not sell any products that would incur emissions from product transportation and distribution.</t>
  </si>
  <si>
    <t>Cat 10 Processing of sold products</t>
  </si>
  <si>
    <t>Not applicable - Consultant deemed this to be likely immaterial as CLI does not sell any products that would incur emissions from further product processing.</t>
  </si>
  <si>
    <t>Cat 11 Use of sold products (Tenant emissions of third-party owned but CLI-operationally managed properties)</t>
  </si>
  <si>
    <t>Cat 12 End-of-life treatment of sold products</t>
  </si>
  <si>
    <t>Not applicable - Consultant deemed this to be likely immaterial to CLI as a real asset manager. CLI’s main function is not a property developer or construction company and would not incur end-of-life embodied emissions of sold buildings.</t>
  </si>
  <si>
    <t>Cat 13 Downstream leased assets (Landlord and tenant emissions of owned properties, and from EV charging facilities, not accounted for in Scope 1 and 2)</t>
  </si>
  <si>
    <t>Cat 14 Franchises</t>
  </si>
  <si>
    <t>Excluded from reporting scope due to lack of data and limited influence. However, CLI is working towards collecting actual data for future disclosures.</t>
  </si>
  <si>
    <t>Cat 15 Investments</t>
  </si>
  <si>
    <r>
      <t xml:space="preserve">Not applicable - Consultant deemed this likely to be immaterial as CLI has accounted for landlord and tenant emissions of its owned and/or operationally-managed properties in Scope 1, Scope </t>
    </r>
    <r>
      <rPr>
        <i/>
        <sz val="11"/>
        <rFont val="Calibri"/>
        <family val="2"/>
        <scheme val="minor"/>
      </rPr>
      <t>2, or other Scope 3 categories. CLI will continue to monitor this category.</t>
    </r>
  </si>
  <si>
    <t>Metric</t>
  </si>
  <si>
    <t>Unit</t>
  </si>
  <si>
    <t xml:space="preserve">Scope 1 </t>
  </si>
  <si>
    <t xml:space="preserve"> t CO2e</t>
  </si>
  <si>
    <t>-</t>
  </si>
  <si>
    <t>Scope 2 (market-based)</t>
  </si>
  <si>
    <t>Cat 2 Capital goods</t>
  </si>
  <si>
    <t xml:space="preserve">Cat 3 Fuel- and energy-related activities </t>
  </si>
  <si>
    <t>Cat 11 Use of sold products (Tenant emissions of third-party owned but CLI_x0002_operationally managed properties)</t>
  </si>
  <si>
    <t>kg CO2e/m2</t>
  </si>
  <si>
    <t>Emission intensity by revenue under management, Scope 1 and Scope 2</t>
  </si>
  <si>
    <t>[1]</t>
  </si>
  <si>
    <t>For more information on CLI’s GHG emissions methodology and scope, please refer to the GHG Emissions Data Methodology tab in this Data Pack.</t>
  </si>
  <si>
    <t>[2]</t>
  </si>
  <si>
    <t>[3]</t>
  </si>
  <si>
    <t>Location-based scope 2 emissions disclosed from 2024 onwards.</t>
  </si>
  <si>
    <t>[4]</t>
  </si>
  <si>
    <t>[5]</t>
  </si>
  <si>
    <t>[6]</t>
  </si>
  <si>
    <t xml:space="preserve">Scope 3 comprises Scope 3 categories deemed to be material and/or optical to CLI, and is based on currently available data. </t>
  </si>
  <si>
    <t>[7]</t>
  </si>
  <si>
    <t>[8]</t>
  </si>
  <si>
    <t>[9]</t>
  </si>
  <si>
    <t>[10]</t>
  </si>
  <si>
    <t>[11]</t>
  </si>
  <si>
    <t>[12]</t>
  </si>
  <si>
    <r>
      <t>Energy Consumption</t>
    </r>
    <r>
      <rPr>
        <sz val="19"/>
        <color theme="1"/>
        <rFont val="Calibri"/>
        <family val="2"/>
        <scheme val="minor"/>
      </rPr>
      <t xml:space="preserve"> </t>
    </r>
    <r>
      <rPr>
        <sz val="17"/>
        <color theme="1"/>
        <rFont val="Calibri"/>
        <family val="2"/>
        <scheme val="minor"/>
      </rPr>
      <t>(landlord-controlled areas for CLI operationally-managed properties)</t>
    </r>
  </si>
  <si>
    <t>Total energy consumption</t>
  </si>
  <si>
    <t>million MJ</t>
  </si>
  <si>
    <t>GWh</t>
  </si>
  <si>
    <t>Direct fuel combustion</t>
  </si>
  <si>
    <t>Natural gas</t>
  </si>
  <si>
    <t>% of Total Energy</t>
  </si>
  <si>
    <t>Diesel fuel</t>
  </si>
  <si>
    <t>Other fuels (petrol, LPG)</t>
  </si>
  <si>
    <t>Electricity</t>
  </si>
  <si>
    <t>Heat/steam/chilled water</t>
  </si>
  <si>
    <t>Proportion of electricity from renewables</t>
  </si>
  <si>
    <t>% of electricity</t>
  </si>
  <si>
    <t>kWh/m2</t>
  </si>
  <si>
    <t>Includes purchased energy and renewable energy generated on-site.</t>
  </si>
  <si>
    <t>CLI continued to enhance the accuracy of its disclosures. In 2024, plant coefficient of performance was taken into account for chilled water consumption.</t>
  </si>
  <si>
    <t>Intensity figures are computed for operational properties with full year data, and exclude new properties which have been in operation for less than 12 months, properties undergoing AEI and corporate offices.</t>
  </si>
  <si>
    <r>
      <t>Water Withdrawal</t>
    </r>
    <r>
      <rPr>
        <sz val="19"/>
        <color theme="1"/>
        <rFont val="Calibri"/>
        <family val="2"/>
        <scheme val="minor"/>
      </rPr>
      <t xml:space="preserve"> </t>
    </r>
    <r>
      <rPr>
        <sz val="17"/>
        <color theme="1"/>
        <rFont val="Calibri"/>
        <family val="2"/>
        <scheme val="minor"/>
      </rPr>
      <t>(landlord-controlled areas for CLI operationally-managed properties)</t>
    </r>
  </si>
  <si>
    <t>Total water withdrawal</t>
  </si>
  <si>
    <t>million m3 (or ‘000 megaliters)</t>
  </si>
  <si>
    <t xml:space="preserve">% </t>
  </si>
  <si>
    <t>Harvested rainwater</t>
  </si>
  <si>
    <t>On-site grey water recycling</t>
  </si>
  <si>
    <t>m3/m2</t>
  </si>
  <si>
    <t xml:space="preserve">This includes the purchase of NEWater. NEWater is treated wastewater produced by PUB, the national water agency of Singapore, which has been further purified using advanced membrane technologies and ultraviolet disinfection. </t>
  </si>
  <si>
    <t>tonnes</t>
  </si>
  <si>
    <t>Waste disposed</t>
  </si>
  <si>
    <r>
      <t>Incineration</t>
    </r>
    <r>
      <rPr>
        <sz val="8"/>
        <color rgb="FF086D71"/>
        <rFont val="Calibri"/>
        <family val="2"/>
        <scheme val="minor"/>
      </rPr>
      <t>[2]</t>
    </r>
  </si>
  <si>
    <t>Recycling</t>
  </si>
  <si>
    <t>% of total waste</t>
  </si>
  <si>
    <r>
      <t>Waste intensity</t>
    </r>
    <r>
      <rPr>
        <sz val="8"/>
        <color rgb="FF086D71"/>
        <rFont val="Calibri"/>
        <family val="2"/>
        <scheme val="minor"/>
      </rPr>
      <t>[3]</t>
    </r>
  </si>
  <si>
    <t>kg/m2</t>
  </si>
  <si>
    <t>Includes incineration with energy recovery.</t>
  </si>
  <si>
    <t>SASB Disclosure Index</t>
  </si>
  <si>
    <t>SASB REAL ESTATE INDUSTRY DISCLOSURE</t>
  </si>
  <si>
    <t>SASB Code</t>
  </si>
  <si>
    <t>Accounting Metric</t>
  </si>
  <si>
    <t>CLI Information and Page Reference</t>
  </si>
  <si>
    <t>ENERGY MANAGEMENT</t>
  </si>
  <si>
    <t>IF-RE-130a.1</t>
  </si>
  <si>
    <t xml:space="preserve">Energy consumption data coverage as a percentage of total floor area, by property subsector </t>
  </si>
  <si>
    <t>IF-RE-130a.2</t>
  </si>
  <si>
    <t>1) Total energy consumed by portfolio area with data 
coverage, (2) percentage grid electricity, and (3) percentage renewable, by property subsector</t>
  </si>
  <si>
    <t>Total energy (million MJ)</t>
  </si>
  <si>
    <t>% Total energy from grid electricity</t>
  </si>
  <si>
    <t>% Total energy from renewable</t>
  </si>
  <si>
    <t>Commercial</t>
  </si>
  <si>
    <t>Shopping malls</t>
  </si>
  <si>
    <t>Serviced residences</t>
  </si>
  <si>
    <t>Integrated development</t>
  </si>
  <si>
    <t>Buisness park, industrial and logistics</t>
  </si>
  <si>
    <t>IF-RE-130a.3</t>
  </si>
  <si>
    <t xml:space="preserve">Like-for-like percentage change in energy consumption for 
the portfolio area with data coverage, by property subsector </t>
  </si>
  <si>
    <t>Like-for-like % change in energy 
consumption for 2024-2025</t>
  </si>
  <si>
    <t>Business park, industrial and logistics</t>
  </si>
  <si>
    <t>IF-RE-130a.5</t>
  </si>
  <si>
    <t>Description of how building energy management considerations are integrated into property investment analysis and operational strategy</t>
  </si>
  <si>
    <t xml:space="preserve">CLI integrates energy management considerations in all stages of the real estate life cycle, from investment, design, development to operation. </t>
  </si>
  <si>
    <t>WATER MANAGEMENT</t>
  </si>
  <si>
    <t>IF-RE-140a.1</t>
  </si>
  <si>
    <t>Water withdrawal data coverage as a percentage of (1) total floor area and (2) floor area in regions with High or Extremely High Baseline Water Stress, by property subsector</t>
  </si>
  <si>
    <t>IF-RE-140a.3</t>
  </si>
  <si>
    <t>Like-for-like percentage change in water withdrawn for portfolio area with data coverage, by property subsector</t>
  </si>
  <si>
    <t>IF-RE-140a.4</t>
  </si>
  <si>
    <t>Description of water management risks and discussion of strategies and practices to mitigate those risks</t>
  </si>
  <si>
    <t>MANAGEMENT OF TENANT SUSTAINABILITY IMPACTS</t>
  </si>
  <si>
    <t>IF-RE-410a.3</t>
  </si>
  <si>
    <t>Discussion of approach to measuring, incentivizing, and improving sustainability impacts of tenants</t>
  </si>
  <si>
    <t>CLI aims to work together with its tenants to improve their sustainability performance. Green lease is implemented at its business park tenants, office and retail tenants in Singapore. For its other properties in Singapore and globally, a green fit-out guide is given to new tenants to encourage tenants to adopt green fit out and promote green practices and behaviour. (pg 17)</t>
  </si>
  <si>
    <t>CLIMATE CHANGE ADAPTATION</t>
  </si>
  <si>
    <t>IF-RE-450a.1</t>
  </si>
  <si>
    <t>Area of properties located in 100-year flood zones, by property subsector</t>
  </si>
  <si>
    <r>
      <rPr>
        <sz val="11"/>
        <rFont val="Calibri"/>
        <family val="2"/>
        <scheme val="minor"/>
      </rPr>
      <t>In 2023,</t>
    </r>
    <r>
      <rPr>
        <sz val="11"/>
        <color rgb="FFFF0000"/>
        <rFont val="Calibri"/>
        <family val="2"/>
        <scheme val="minor"/>
      </rPr>
      <t xml:space="preserve"> </t>
    </r>
    <r>
      <rPr>
        <sz val="11"/>
        <color theme="1"/>
        <rFont val="Calibri"/>
        <family val="2"/>
        <scheme val="minor"/>
      </rPr>
      <t>CLI completed its third climate scenario analysis for its global portfolio, including its real estate investment trusts (REITs) and business trusts, which assessed asset-level exposure to fluvial and coastal flooding as part of its physical risk analysis. This analysis considered 1.5 ̊C to 3 ̊C scenarios for current to long term time frames. CLI and the REITs will review the current and planned flood risk mitigation and adaptation measures to understand the severity of risk impacts across time horizons.</t>
    </r>
  </si>
  <si>
    <t>IF-RE-450a.2</t>
  </si>
  <si>
    <t>Description of climate change risk exposure analysis, degree of systematic portfolio exposure, and strategies for mitigating risks</t>
  </si>
  <si>
    <t>Coverage for SASB disclosure excludes leased corporate offices.</t>
  </si>
  <si>
    <t>People</t>
  </si>
  <si>
    <t>EMPLOYMENT</t>
  </si>
  <si>
    <r>
      <t>Total number of staff</t>
    </r>
    <r>
      <rPr>
        <sz val="8"/>
        <color theme="5"/>
        <rFont val="Calibri"/>
        <family val="2"/>
        <scheme val="minor"/>
      </rPr>
      <t>[1]</t>
    </r>
  </si>
  <si>
    <t>Number</t>
  </si>
  <si>
    <t>Total new hire rate and number</t>
  </si>
  <si>
    <t>%</t>
  </si>
  <si>
    <t>Total turnover rate and number (includes voluntary and involuntary)</t>
  </si>
  <si>
    <t>No. of incidents relating to unlawful discrimination</t>
  </si>
  <si>
    <t>No. of cases</t>
  </si>
  <si>
    <t>No. of incidents relating to child/forced labour</t>
  </si>
  <si>
    <t>DIVERSITY (GENDER, AGE, REGION, SENIORITY AND NATIONALITY)</t>
  </si>
  <si>
    <t>Total staff at year-end</t>
  </si>
  <si>
    <t>Male</t>
  </si>
  <si>
    <t>Female</t>
  </si>
  <si>
    <t>&lt;30 years old</t>
  </si>
  <si>
    <t>30 - 50 years old</t>
  </si>
  <si>
    <t>&gt;50 years old</t>
  </si>
  <si>
    <t>By Region</t>
  </si>
  <si>
    <t>Singapore</t>
  </si>
  <si>
    <t>China</t>
  </si>
  <si>
    <t>India</t>
  </si>
  <si>
    <t>Rest of World</t>
  </si>
  <si>
    <t>By Nationality</t>
  </si>
  <si>
    <t>By Seniority</t>
  </si>
  <si>
    <t>Women in Non-Executive</t>
  </si>
  <si>
    <t>Women in Executive</t>
  </si>
  <si>
    <t>Women in Management</t>
  </si>
  <si>
    <t>Women in junior management</t>
  </si>
  <si>
    <t>Women in management in revenue-generating functions</t>
  </si>
  <si>
    <t>Women in science, technology, engineering,and mathematics position</t>
  </si>
  <si>
    <t>Full-Time Staff</t>
  </si>
  <si>
    <t>Part-Time/Non-Guaranteed Hours Staff</t>
  </si>
  <si>
    <t>Permanent Staff</t>
  </si>
  <si>
    <t>Contract/Temporary Staff</t>
  </si>
  <si>
    <t>BASIC SALARY &amp; REMUNERATION OF WOMEN TO MEN (SENIORITY, REGION)</t>
  </si>
  <si>
    <t>Non Executive</t>
  </si>
  <si>
    <t>Group</t>
  </si>
  <si>
    <t>8% in favour of female</t>
  </si>
  <si>
    <t>12% in favour of female</t>
  </si>
  <si>
    <t>13% in favour of male</t>
  </si>
  <si>
    <t>10% in favour of male</t>
  </si>
  <si>
    <t>9.4% in favour of male</t>
  </si>
  <si>
    <t>7% in favour of male</t>
  </si>
  <si>
    <t>1% in favour of female</t>
  </si>
  <si>
    <t>4.1% in favour of female</t>
  </si>
  <si>
    <t>3% in favour of female</t>
  </si>
  <si>
    <t>2% in favour of female</t>
  </si>
  <si>
    <t>2.5% in favour of male</t>
  </si>
  <si>
    <t>23% in favour of female</t>
  </si>
  <si>
    <t>29% in favour of female</t>
  </si>
  <si>
    <t>Executive</t>
  </si>
  <si>
    <t>0.7% in favour of female</t>
  </si>
  <si>
    <t>1.9% in favour of female</t>
  </si>
  <si>
    <t>Pay parity</t>
  </si>
  <si>
    <t>4% in favour of male</t>
  </si>
  <si>
    <t>6.5% in favour of male</t>
  </si>
  <si>
    <t>11% in favour of male</t>
  </si>
  <si>
    <t>3% in favour of male</t>
  </si>
  <si>
    <t>0.9% in favour of male</t>
  </si>
  <si>
    <t>6% in favour of male</t>
  </si>
  <si>
    <t>8.3% in favour of male</t>
  </si>
  <si>
    <t>Management (Managerial)</t>
  </si>
  <si>
    <t>6.6% in favour of male</t>
  </si>
  <si>
    <t>9% in favour of male</t>
  </si>
  <si>
    <t>9.2% in favour of male</t>
  </si>
  <si>
    <t>12% in favour of male</t>
  </si>
  <si>
    <t>16% in favour of male</t>
  </si>
  <si>
    <t>13.6% in favour of male</t>
  </si>
  <si>
    <t>75% in favour of male</t>
  </si>
  <si>
    <t>48.4% in favour of male</t>
  </si>
  <si>
    <t>43% in favour of male</t>
  </si>
  <si>
    <t>39% in favour of male</t>
  </si>
  <si>
    <t>37.6% in favour of male</t>
  </si>
  <si>
    <t>Management (Senior Management)</t>
  </si>
  <si>
    <r>
      <t>Group</t>
    </r>
    <r>
      <rPr>
        <sz val="8"/>
        <color theme="5"/>
        <rFont val="Calibri"/>
        <family val="2"/>
        <scheme val="minor"/>
      </rPr>
      <t>[3]</t>
    </r>
  </si>
  <si>
    <t>Non-Executive</t>
  </si>
  <si>
    <t>Management</t>
  </si>
  <si>
    <t xml:space="preserve">Average Hiring Cost </t>
  </si>
  <si>
    <t>S$/staff</t>
  </si>
  <si>
    <t>&gt;1,800</t>
  </si>
  <si>
    <t>&gt;2,000</t>
  </si>
  <si>
    <t>&gt;2,100</t>
  </si>
  <si>
    <t>Overall Rate</t>
  </si>
  <si>
    <t>DEVELOPMENT &amp; TRAINING</t>
  </si>
  <si>
    <t>Hours/staff</t>
  </si>
  <si>
    <t>% of staff who received ESG-specific training</t>
  </si>
  <si>
    <t>&gt;250</t>
  </si>
  <si>
    <t>&gt;330</t>
  </si>
  <si>
    <t>&gt;390</t>
  </si>
  <si>
    <t>EMPLOYEE ENGAGEMENT SURVEY ENGAGEMENT SCORE (GENDER, AGE &amp; SENIORITY)</t>
  </si>
  <si>
    <t>Overall</t>
  </si>
  <si>
    <t>85% (eNPS: 24)</t>
  </si>
  <si>
    <t>83% (eNPS: 17)</t>
  </si>
  <si>
    <t> 86%</t>
  </si>
  <si>
    <t> 80%</t>
  </si>
  <si>
    <t>61-83%</t>
  </si>
  <si>
    <t>71-88%</t>
  </si>
  <si>
    <t> 85-89%</t>
  </si>
  <si>
    <t>83-85%</t>
  </si>
  <si>
    <t>84-86%</t>
  </si>
  <si>
    <t> 81-83%</t>
  </si>
  <si>
    <t>87-96%</t>
  </si>
  <si>
    <t>83-91%</t>
  </si>
  <si>
    <t> 83-92%</t>
  </si>
  <si>
    <t> 89%</t>
  </si>
  <si>
    <t> 83%</t>
  </si>
  <si>
    <t>78-81%</t>
  </si>
  <si>
    <t>82-91%</t>
  </si>
  <si>
    <t> 74 – 89%</t>
  </si>
  <si>
    <t>OCCUPATIONAL HEALTH &amp; SAFETY</t>
  </si>
  <si>
    <t>Staff</t>
  </si>
  <si>
    <t>Fatalities</t>
  </si>
  <si>
    <t xml:space="preserve">Number of cases
</t>
  </si>
  <si>
    <t>Rate per million
manhours worked</t>
  </si>
  <si>
    <t xml:space="preserve">Recordable injuries
</t>
  </si>
  <si>
    <t>Lost-Time Injury Frequency Rate (excludes fatality and injuries which did not result in lost man-days)</t>
  </si>
  <si>
    <t>Recordable work-related ill health cases
(Occupational disease)</t>
  </si>
  <si>
    <t>Number of cases</t>
  </si>
  <si>
    <t>Lost Day Rate 
(relating to lost man-days and excludes fatality which is disclosed separately)</t>
  </si>
  <si>
    <t>% of total workdays
scheduled</t>
  </si>
  <si>
    <t>Hours</t>
  </si>
  <si>
    <t>&gt;19,732,000</t>
  </si>
  <si>
    <t>&gt;20,726,000</t>
  </si>
  <si>
    <t>Total global staff count and overall turnover rates include staff who did not disclose their birth year and/or gender. This amounts to less than 1% of staff. As such, gender and age group breakdown may not add up precisely to the total staff count.</t>
  </si>
  <si>
    <t>Female representation accounts for approximately 20% of the total staff strength in this category.</t>
  </si>
  <si>
    <t xml:space="preserve"> </t>
  </si>
  <si>
    <t>This % is against total headcount of the respective breakdown at year-end.</t>
  </si>
  <si>
    <t>Average training hours per staff is computed using total learning hours (of current employees and staff who resigned in the year) divided by ending staff strength.</t>
  </si>
  <si>
    <t>Due to unavailability of data, in contrast, average training hours broken down by gender, age group and nationality is computed using total learning hours of current staff only divided by ending staff strength.</t>
  </si>
  <si>
    <t>Average training cost is computed using total leaning investment (of current and staff who resigned in the year) divided by ending staff strength.</t>
  </si>
  <si>
    <t xml:space="preserve">Two incidents of high-consequence injuries, where one fractured the knee and another fractured the wrist. Both had returned to work and no job redesign was needed. </t>
  </si>
  <si>
    <t>This is an estimate based on standard hours of work for CLI staff globally. It does not include paid leave of absence from work, e.g. annual leave.</t>
  </si>
  <si>
    <t>Supply Chain</t>
  </si>
  <si>
    <t>High-consequence injuries</t>
  </si>
  <si>
    <t>Recordable injuries
&amp; Lost-Time Injury Frequency Rate</t>
  </si>
  <si>
    <t>Lost day rate (relating to lost man-days)</t>
  </si>
  <si>
    <t>Total number of contractor staff (working in properties operationally managed by CLI)</t>
  </si>
  <si>
    <t>&gt;42,000</t>
  </si>
  <si>
    <t>Total contractor scheduled working hours</t>
  </si>
  <si>
    <t>&gt;97,300,000</t>
  </si>
  <si>
    <t>SUPPLY CHAIN MANAGEMENT</t>
  </si>
  <si>
    <t>Total suppliers</t>
  </si>
  <si>
    <t>&gt;14,200</t>
  </si>
  <si>
    <t>&gt;16,300</t>
  </si>
  <si>
    <t>&gt;11,500</t>
  </si>
  <si>
    <t>&gt;13,000</t>
  </si>
  <si>
    <t>Total significant suppliers (Tier-1)</t>
  </si>
  <si>
    <t>&gt;3,700</t>
  </si>
  <si>
    <t>&gt;4,300</t>
  </si>
  <si>
    <t>&gt;6,400</t>
  </si>
  <si>
    <t>&gt;7,600</t>
  </si>
  <si>
    <t>% suppliers in significant locations
(core markets – Singapore, China &amp; India)</t>
  </si>
  <si>
    <t>% spend on Tier-1 significant suppliers</t>
  </si>
  <si>
    <t>Local supplier (by spend)</t>
  </si>
  <si>
    <t xml:space="preserve">This rate was computed based on 22 cases for which data on total scheduled working hours was available. </t>
  </si>
  <si>
    <t>CLI expanded its supply chain OHS performance coverage with more properties, reaching over 640 CLI owned and/or managed properties globally in 2024.</t>
  </si>
  <si>
    <t>CLI supply chain OHS covers cleaning, security, M&amp;E, pest control, and landscaping contractors across CLI-managed properties in Singapore, China, India business parks, and its global lodging portfolio.</t>
  </si>
  <si>
    <t>This rate was computed based on 47 cases for which data on total scheduled working hours was available.</t>
  </si>
  <si>
    <t>Material Topics And Boundaries</t>
  </si>
  <si>
    <t>Material Topics</t>
  </si>
  <si>
    <t>Topic Boundary: Internal and External</t>
  </si>
  <si>
    <t>ECONOMIC AND GOVERNANCE</t>
  </si>
  <si>
    <t>Performance</t>
  </si>
  <si>
    <t>CapitaLand Investment (CLI)</t>
  </si>
  <si>
    <t>Market Presence</t>
  </si>
  <si>
    <t xml:space="preserve">CLI, investors </t>
  </si>
  <si>
    <t>Indirect Economic Impacts</t>
  </si>
  <si>
    <t>CLI, community</t>
  </si>
  <si>
    <t>Anti-Corruption</t>
  </si>
  <si>
    <t>CLI, investors, customers, communities</t>
  </si>
  <si>
    <t>ENVIRONMENTAL</t>
  </si>
  <si>
    <t>Energy</t>
  </si>
  <si>
    <t>CLI</t>
  </si>
  <si>
    <t>Water and Effluents</t>
  </si>
  <si>
    <t>CLI, contractors</t>
  </si>
  <si>
    <t>Biodiversity</t>
  </si>
  <si>
    <t>Relevant to the communities where CLI operates</t>
  </si>
  <si>
    <t>Emissions</t>
  </si>
  <si>
    <t>Waste</t>
  </si>
  <si>
    <t>CLI, contractors and suppliers</t>
  </si>
  <si>
    <t>Environmental Compliance</t>
  </si>
  <si>
    <t>CLI, investors</t>
  </si>
  <si>
    <t>Supplier Environmental Assessment</t>
  </si>
  <si>
    <t>SOCIAL</t>
  </si>
  <si>
    <t>Employment</t>
  </si>
  <si>
    <t>Labour/Management Relations</t>
  </si>
  <si>
    <t>Occupational Health and Safety</t>
  </si>
  <si>
    <t>Training and Education</t>
  </si>
  <si>
    <t>Diversity and Equal Opportunity</t>
  </si>
  <si>
    <t>Non-Discrimination</t>
  </si>
  <si>
    <t>Child Labour</t>
  </si>
  <si>
    <t>Forced or Compulsory Labour</t>
  </si>
  <si>
    <t>Human Rights Assessment</t>
  </si>
  <si>
    <t>Local Communities</t>
  </si>
  <si>
    <t>CLI, communities</t>
  </si>
  <si>
    <t>Supplier Social Assessment</t>
  </si>
  <si>
    <t>Customer Health and Safety</t>
  </si>
  <si>
    <t>CLI, tenants, contractors, suppliers, and communities</t>
  </si>
  <si>
    <t>Marketing and Labelling</t>
  </si>
  <si>
    <t>CLI, customers</t>
  </si>
  <si>
    <t>Customer Privacy</t>
  </si>
  <si>
    <t>CLI, customers, investors</t>
  </si>
  <si>
    <t>Socioeconomic Compliance</t>
  </si>
  <si>
    <t>Anti-corruption</t>
  </si>
  <si>
    <t>ETHICAL BEHAVIOUR</t>
  </si>
  <si>
    <t>Anti-corruption disclosures</t>
  </si>
  <si>
    <t>Discussion and number of
standards</t>
  </si>
  <si>
    <t>CLI Global
Sustainability Report 2023 – Pg 76-78</t>
  </si>
  <si>
    <t>Anti-corruption training for staff
(% of staff who received related training by staff category &amp; region)</t>
  </si>
  <si>
    <t>&gt;8,600</t>
  </si>
  <si>
    <t>&gt;8,700</t>
  </si>
  <si>
    <t>&gt;8,500</t>
  </si>
  <si>
    <t>&gt;3,300</t>
  </si>
  <si>
    <t>&gt;3,200</t>
  </si>
  <si>
    <t>&gt;3,000</t>
  </si>
  <si>
    <t>&gt;2,900</t>
  </si>
  <si>
    <t>&gt;2,200</t>
  </si>
  <si>
    <t>&gt;2,400</t>
  </si>
  <si>
    <t>&gt;2,500</t>
  </si>
  <si>
    <t>&gt;3,600</t>
  </si>
  <si>
    <t>&gt;300</t>
  </si>
  <si>
    <t>&gt;400</t>
  </si>
  <si>
    <t>&gt;2,300</t>
  </si>
  <si>
    <t>&gt;2,700</t>
  </si>
  <si>
    <t>&gt;2,800</t>
  </si>
  <si>
    <t>Governance</t>
  </si>
  <si>
    <t>BOARD COMPOSITION</t>
  </si>
  <si>
    <t>Board independence</t>
  </si>
  <si>
    <t>80% 
(82% as at 1 Jan 2024 with the appointment of
Ms Belita Ong)</t>
  </si>
  <si>
    <t>80%
(75% as at 1 Jan 2025 with the appointment of Mr Tham Kui Seng and Mr Eugene Lai)</t>
  </si>
  <si>
    <t>Women on the board</t>
  </si>
  <si>
    <t>20% 
(27% as at 1 Jan 2024 with the appointment of
Ms Belita Ong)</t>
  </si>
  <si>
    <t>30%
(25% as at 1 Jan 2025 with the appointment of Mr Tham Kui Seng and Mr Eugene Lai)</t>
  </si>
  <si>
    <t>BOARD DIVERSITY (By age category)</t>
  </si>
  <si>
    <t>MANAGEMENT DIVERSITY</t>
  </si>
  <si>
    <t>Women in leadership
(management team)</t>
  </si>
  <si>
    <t>United Nations Global Compact</t>
  </si>
  <si>
    <t>10 PRINCIPLES OF THE UN GLOBAL COMPACT</t>
  </si>
  <si>
    <t>Principles</t>
  </si>
  <si>
    <t>Report Page</t>
  </si>
  <si>
    <t>HUMAN RIGHTS</t>
  </si>
  <si>
    <t>Principle 1</t>
  </si>
  <si>
    <t>Businesses should support and respect the protection of internationally proclaimed human rights</t>
  </si>
  <si>
    <t>Principle 2</t>
  </si>
  <si>
    <t>Make sure that they are not complicit in human rights abuses</t>
  </si>
  <si>
    <t>LABOUR</t>
  </si>
  <si>
    <t>Principle 3</t>
  </si>
  <si>
    <t>Businesses should uphold the freedom of association and the effective recognition of the right to
collective bargaining</t>
  </si>
  <si>
    <t>Principle 4</t>
  </si>
  <si>
    <t>Elimination of all forms of forced and compulsory labour</t>
  </si>
  <si>
    <t>Principle 5</t>
  </si>
  <si>
    <t>Effective abolition of child labour</t>
  </si>
  <si>
    <t>Principle 6</t>
  </si>
  <si>
    <t>Elimination of discrimination in respect of employment and occupation</t>
  </si>
  <si>
    <t>ENVIRONMENT</t>
  </si>
  <si>
    <t>Principle 7</t>
  </si>
  <si>
    <t>Businesses should support a precautionary approach to environmental challenges</t>
  </si>
  <si>
    <t>Principle 8</t>
  </si>
  <si>
    <t>Undertake initiatives to promote greater environmental responsibility</t>
  </si>
  <si>
    <t>Principle 9</t>
  </si>
  <si>
    <t>Encourage the development and diffusion of environmentally friendly technologies</t>
  </si>
  <si>
    <t>ANTI-CORRUPTION</t>
  </si>
  <si>
    <t>Principle 10</t>
  </si>
  <si>
    <t>Businesses should work against corruption in all its forms, including extortion and bribery</t>
  </si>
  <si>
    <t>ISO 26000 Guidance On Social Responsibility</t>
  </si>
  <si>
    <t>Core Subjects</t>
  </si>
  <si>
    <r>
      <rPr>
        <b/>
        <sz val="11"/>
        <color theme="1"/>
        <rFont val="Calibri"/>
        <family val="2"/>
        <scheme val="minor"/>
      </rPr>
      <t>Organisational governance</t>
    </r>
    <r>
      <rPr>
        <sz val="11"/>
        <color theme="1"/>
        <rFont val="Calibri"/>
        <family val="2"/>
        <scheme val="minor"/>
      </rPr>
      <t xml:space="preserve">
The system by which an organisation makes and implements
decisions to achieve its objectives.
</t>
    </r>
  </si>
  <si>
    <r>
      <rPr>
        <b/>
        <sz val="11"/>
        <color theme="1"/>
        <rFont val="Calibri"/>
        <family val="2"/>
        <scheme val="minor"/>
      </rPr>
      <t>Human rights</t>
    </r>
    <r>
      <rPr>
        <sz val="11"/>
        <color theme="1"/>
        <rFont val="Calibri"/>
        <family val="2"/>
        <scheme val="minor"/>
      </rPr>
      <t xml:space="preserve">
Respect for human rights including civil and political rights as well as
economic, social and cultural rights.</t>
    </r>
  </si>
  <si>
    <r>
      <rPr>
        <b/>
        <sz val="11"/>
        <color theme="1"/>
        <rFont val="Calibri"/>
        <family val="2"/>
        <scheme val="minor"/>
      </rPr>
      <t>Labour practices</t>
    </r>
    <r>
      <rPr>
        <sz val="11"/>
        <color theme="1"/>
        <rFont val="Calibri"/>
        <family val="2"/>
        <scheme val="minor"/>
      </rPr>
      <t xml:space="preserve">
Policies and practices relating to work performed within, by or on
behalf of the organisation, including sub-contracted work.</t>
    </r>
  </si>
  <si>
    <r>
      <rPr>
        <b/>
        <sz val="11"/>
        <color theme="1"/>
        <rFont val="Calibri"/>
        <family val="2"/>
        <scheme val="minor"/>
      </rPr>
      <t>The environment</t>
    </r>
    <r>
      <rPr>
        <sz val="11"/>
        <color theme="1"/>
        <rFont val="Calibri"/>
        <family val="2"/>
        <scheme val="minor"/>
      </rPr>
      <t xml:space="preserve">
Environmental impact of an organisation’s decisions and activities,
such as use of resources, generation of pollution and wastes.</t>
    </r>
  </si>
  <si>
    <r>
      <rPr>
        <b/>
        <sz val="11"/>
        <color theme="1"/>
        <rFont val="Calibri"/>
        <family val="2"/>
        <scheme val="minor"/>
      </rPr>
      <t>Fair operating practices</t>
    </r>
    <r>
      <rPr>
        <sz val="11"/>
        <color theme="1"/>
        <rFont val="Calibri"/>
        <family val="2"/>
        <scheme val="minor"/>
      </rPr>
      <t xml:space="preserve">
Ethical conduct in dealings with other organisations such as anticorruption,
socially responsible behaviour, fair competition and
respect for property rights.</t>
    </r>
  </si>
  <si>
    <r>
      <rPr>
        <b/>
        <sz val="11"/>
        <color theme="1"/>
        <rFont val="Calibri"/>
        <family val="2"/>
        <scheme val="minor"/>
      </rPr>
      <t>Consumer issues</t>
    </r>
    <r>
      <rPr>
        <sz val="11"/>
        <color theme="1"/>
        <rFont val="Calibri"/>
        <family val="2"/>
        <scheme val="minor"/>
      </rPr>
      <t xml:space="preserve">
Responsibilities to customers including having accurate, fair and
transparent marketing information and contractual processes, as
well as promoting sustainable consumption and designing products
that are accessible by all.</t>
    </r>
  </si>
  <si>
    <r>
      <rPr>
        <b/>
        <sz val="11"/>
        <color theme="1"/>
        <rFont val="Calibri"/>
        <family val="2"/>
        <scheme val="minor"/>
      </rPr>
      <t>Community involvement and development</t>
    </r>
    <r>
      <rPr>
        <sz val="11"/>
        <color theme="1"/>
        <rFont val="Calibri"/>
        <family val="2"/>
        <scheme val="minor"/>
      </rPr>
      <t xml:space="preserve">
Support for and building relationship with the community, so as to
contribute to community development.</t>
    </r>
  </si>
  <si>
    <t>Absentee rate was based on medical leave and hospitalisation leave taken by CLI staff, regardless of whether it was a work-related illness or not. The Group Overall Absentee Rate was 1.9% of scheduled workdays in 2022.</t>
  </si>
  <si>
    <t>&gt;19,358,000</t>
  </si>
  <si>
    <t>10.6% in favour of female</t>
  </si>
  <si>
    <t>26.2% in favour of female</t>
  </si>
  <si>
    <t>8.1% in favour of male</t>
  </si>
  <si>
    <t>Women in senior management</t>
  </si>
  <si>
    <t>IFRS S2: CLIMATE-RELATED DISCLOSURES</t>
  </si>
  <si>
    <t>GOVERNANCE</t>
  </si>
  <si>
    <t>6 (a)</t>
  </si>
  <si>
    <t>To achieve this objective, an entity shall disclose information about the governance body(s) (which can include a board, committee or equivalent body charged with governance) or individual(s) responsible for oversight of climate-related risks and opportunities. Specifically, the entity shall identify that body(s) or individual(s) and disclose information about:</t>
  </si>
  <si>
    <t>6 (a) (i)</t>
  </si>
  <si>
    <t>How responsibilities for climate-related risks and opportunities are reflected in the terms of reference, mandates, role descriptions and other related policies applicable to that body(s) or individual(s)</t>
  </si>
  <si>
    <t>6 (a) (ii)</t>
  </si>
  <si>
    <t>How the body(s) or individual(s) determines whether appropriate skills and competencies are available or will be developed to oversee strategies designed to respond to climate-related risks and opportunities</t>
  </si>
  <si>
    <t>6 (a) (iii)</t>
  </si>
  <si>
    <t>How and how often the body(s) or individual(s) is informed about climate-related risks and opportunities</t>
  </si>
  <si>
    <t>6 (a) (iv)</t>
  </si>
  <si>
    <t>How the body(s) or individual(s) takes into account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t>
  </si>
  <si>
    <t>6 (a) (v)</t>
  </si>
  <si>
    <t>How the body(s) or individual(s) oversees the setting of targets related to climate-related risks and opportunities, and monitors progress towards those targets, including whether and how related performance metrics are included in remuneration policies</t>
  </si>
  <si>
    <t>6 (b)</t>
  </si>
  <si>
    <t>To achieve this objective, an entity shall disclose information about management’s role in the governance processes, controls and procedures used to monitor, manage and oversee climate-related risks and opportunities, including information about:</t>
  </si>
  <si>
    <t>6 (b) (i)</t>
  </si>
  <si>
    <t>Whether the role is delegated to a specific management-level position or management-level committee and how oversight is exercised over that position or committee</t>
  </si>
  <si>
    <t>6 (b) (ii)</t>
  </si>
  <si>
    <t>Whether management uses controls and procedures to support the oversight of climate-related risks and opportunities and, if so, how these controls and procedures are integrated with other internal functions</t>
  </si>
  <si>
    <t>STRATEGY</t>
  </si>
  <si>
    <t>CLIMATE-RELATED RISKS AND OPPORTUNITIES</t>
  </si>
  <si>
    <t>An entity shall disclose information that enables users of general-purpose financial reports to understand the climate-related risks and opportunities that could reasonably be expected to affect the entity’s prospects. Specifically, the entity shall:</t>
  </si>
  <si>
    <t>10 (a)</t>
  </si>
  <si>
    <t>Describe climate-related risks and opportunities that could reasonably be expected to affect the entity’s prospects.</t>
  </si>
  <si>
    <t>10 (b)</t>
  </si>
  <si>
    <t>Explain, for each climate-related risk the entity has identified, whether the entity considers the risk to be a climate-related physical risk or climate-related transition risk.</t>
  </si>
  <si>
    <t>10 (c)</t>
  </si>
  <si>
    <t>Specify, for each climate-related risk and opportunity the entity has identified, over which time horizons — short, medium or long term — the effects of each climate-related risk and opportunity could reasonably be expected to occur.</t>
  </si>
  <si>
    <t>10 (d)</t>
  </si>
  <si>
    <t>Explain how the entity defines ‘short term’, ‘medium term’ and ‘long term’ and how these definitions are linked to the planning horizons used by the entity for strategic decision-making</t>
  </si>
  <si>
    <t>BUSINESS MODEL AND VALUE CHAIN</t>
  </si>
  <si>
    <t>An entity shall disclose information that enables users of general-purpose financial reports to understand the current and anticipated effects of climate-related risks and opportunities on the entity’s business model and value chain. Specifically, the entity shall disclose:</t>
  </si>
  <si>
    <t>13 (a)</t>
  </si>
  <si>
    <t>A description of the current and anticipated effects of climate-related risks and opportunities on the entity’s business model and value chain.</t>
  </si>
  <si>
    <t>13 (b)</t>
  </si>
  <si>
    <t>A description of where in the entity’s business model and value chain climate-related risks and opportunities are concentrated (for example, geographical areas, facilities and types of assets).</t>
  </si>
  <si>
    <t>STRATEGY AND DECISION-MAKING</t>
  </si>
  <si>
    <t>An entity shall disclose information that enables users of general-purpose financial reports to understand the effects of climate-related risks and opportunities on its strategy and decision-making. Specifically, the entity shall disclose information about how the entity has responded to, and plans to respond to, climate-related risks and opportunities in its strategy and decision-making, including how the entity plans to achieve any climate-related targets it has set and any targets it is required to meet by law or regulation. Specifically:</t>
  </si>
  <si>
    <t>14 (a) (i)</t>
  </si>
  <si>
    <t>Information about current and anticipated changes to the entity’s business model, including its resource allocation, to address climate-related risks and opportunities.</t>
  </si>
  <si>
    <t>14 (a) (ii)</t>
  </si>
  <si>
    <t>Information about current and anticipated direct mitigation and adaptation efforts (for example, through changes in production processes or equipment, relocation of facilities, workforce adjustments, and changes in product specifications).</t>
  </si>
  <si>
    <t>14 (a) (iii)</t>
  </si>
  <si>
    <t>14 (a) (iv)</t>
  </si>
  <si>
    <t>Information about any climate-related transition plan the entity has, including information about key assumptions used in developing its transition plan, and dependencies on which the entity’s transition plan relies.</t>
  </si>
  <si>
    <t>14 (a) (v)</t>
  </si>
  <si>
    <t>Information about how the entity plans to achieve any climate-related targets, including any greenhouse gas emissions targets, described in accordance with indicators 33 – 36.</t>
  </si>
  <si>
    <t>14 (b)</t>
  </si>
  <si>
    <t>Information about how the entity is resourcing, and plans to resource, the activities disclosed in accordance with 14 (a)</t>
  </si>
  <si>
    <t>14 (c)</t>
  </si>
  <si>
    <t>Quantitative and qualitative information about the progress of plans disclosed in previous reporting periods in accordance with 14 (a)</t>
  </si>
  <si>
    <t>FINANCIAL POSITION, FINANCIAL PERFORMANCE AND CASH FLOWS</t>
  </si>
  <si>
    <t>An entity shall disclose information that enables users of general-purpose financial reports to understand:</t>
  </si>
  <si>
    <t>15 (a)</t>
  </si>
  <si>
    <t>The effects of climate-related risks and opportunities on the entity’s financial position, financial performance and cash flows for the reporting period (current financial effects).</t>
  </si>
  <si>
    <t>15 (b)</t>
  </si>
  <si>
    <t>The anticipated effects of climate-related risks and opportunities on the entity’s financial position, financial performance and cash flows over the short, medium and long term, taking into consideration how climate-related risks and opportunities are included in the entity’s financial planning (anticipated financial effects).</t>
  </si>
  <si>
    <t>Specifically, an entity shall disclose quantitative and qualitative information about:</t>
  </si>
  <si>
    <t>16 (a)</t>
  </si>
  <si>
    <t>How climate-related risks and opportunities have affected its financial position, financial performance and cash flows for the reporting period;</t>
  </si>
  <si>
    <t>16 (b)</t>
  </si>
  <si>
    <t>The climate-related risks and opportunities identified in 16(a) for which there is a significant risk of a material adjustment within the next annual reporting period to the carrying amounts of assets and liabilities reported in the related financial statements;</t>
  </si>
  <si>
    <t>16 (c) (i)</t>
  </si>
  <si>
    <t>How the entity expects its financial position to change over the short, medium and long term, given its strategy to manage climate-related risks and opportunities, taking into consideration its investment and disposal plans (for example, plans for capital expenditure, major acquisitions and divestments, joint ventures, business transformation, innovation, new business areas, and asset retirements), including plans the entity is not contractually committed to</t>
  </si>
  <si>
    <t>16 (c) (ii)</t>
  </si>
  <si>
    <t>How the entity expects its financial position to change over the short, medium and long term, given its strategy to manage climate-related risks and opportunities, taking into consideration the entity's planned sources of funding to implement its strategy</t>
  </si>
  <si>
    <t>16 (d)</t>
  </si>
  <si>
    <t>How the entity expects its financial performance and cash flows to change over the short, medium and long term, given its strategy to manage climate-related risks and opportunities (for example, increased revenue from products and services aligned with a lower- carbon economy; costs arising from physical damage to assets from climate events; and expenses associated with climate adaptation or mitigation)</t>
  </si>
  <si>
    <t>An entity shall disclose information that enables users of general purpose financial reports to understand the resilience of the entity’s strategy and business model to climate-related changes, developments and uncertainties, taking into consideration the entity’s identified climate-related risks and opportunities. The entity shall use climate-related scenario analysis to assess its climate resilience using an approach that is commensurate with the entity’s circumstances. In providing quantitative information, the entity may disclose a single amount or a range. Specifically, the entity shall disclose:</t>
  </si>
  <si>
    <t>22 (a)</t>
  </si>
  <si>
    <t>The entity’s assessment of its climate resilience as at the reporting date, which shall enable users of general purpose financial reports to understand:</t>
  </si>
  <si>
    <t>22 (a) (i)</t>
  </si>
  <si>
    <t>The implications, if any, of the entity’s assessment for its strategy and business model, including how the entity would need to respond to the effects identified in the climate-related scenario analysis.</t>
  </si>
  <si>
    <t>22 (a) (ii)</t>
  </si>
  <si>
    <t>The significant areas of uncertainty considered in the entity’s assessment of its climate resilience.</t>
  </si>
  <si>
    <t>22 (a) (iii)</t>
  </si>
  <si>
    <t>The entity’s capacity to adjust or adapt its strategy and business model to climate change over the short, medium and long term, including;</t>
  </si>
  <si>
    <t>22 (a) (iii) (1)</t>
  </si>
  <si>
    <t>the availability of, and flexibility in, the entity’s existing financial resources to respond to the effects identified in the climate-related scenario analysis, including to address climate-related risks and to take advantage of climate-related opportunities</t>
  </si>
  <si>
    <t>22 (a) (iii) (2)</t>
  </si>
  <si>
    <t>the entity’s ability to redeploy, repurpose, upgrade or decommission existing assets</t>
  </si>
  <si>
    <t>22 (a) (iii) (3)</t>
  </si>
  <si>
    <t>the effect of the entity’s current and planned investments in climate-related mitigation, adaptation and opportunities for climate resilience</t>
  </si>
  <si>
    <t>22 (b) (i)</t>
  </si>
  <si>
    <t>How and when the climate-related scenario analysis was carried out, including information about the inputs the entity used, including:</t>
  </si>
  <si>
    <t>22 (b) (i) (1)</t>
  </si>
  <si>
    <t>Which climate-related scenarios the entity used for the analysis and the sources of those scenarios</t>
  </si>
  <si>
    <t>22 (b) (i) (2)</t>
  </si>
  <si>
    <t>Whether the analysis included a diverse range of climate-related scenarios</t>
  </si>
  <si>
    <t>22 (b) (i) (3)</t>
  </si>
  <si>
    <t>Whether the climate-related scenarios used for the analysis are associated with climate-related transition risks or climate-related physical risks</t>
  </si>
  <si>
    <t>22 (b) (i) (4)</t>
  </si>
  <si>
    <t>Whether the entity used, among its scenarios, a climate-related scenario aligned with the latest international agreement on climate change</t>
  </si>
  <si>
    <t>22 (b) (i) (5)</t>
  </si>
  <si>
    <t>Why the entity decided that its chosen climate-related scenarios are relevant to assessing its resilience to climate-related changes, developments or uncertainties</t>
  </si>
  <si>
    <t>22 (b) (i) (6)</t>
  </si>
  <si>
    <t>The time horizons the entity used in the analysis</t>
  </si>
  <si>
    <t>22 (b) (i) (7)</t>
  </si>
  <si>
    <t>What scope of operations the entity used in the analysis (for example, the operating locations and business units used in the analysis).</t>
  </si>
  <si>
    <t>22 (b) (ii)</t>
  </si>
  <si>
    <t>How and when the climate-related scenario analysis was carried out, including the key assumptions the entity made in the analysis, including assumptions about:</t>
  </si>
  <si>
    <t>22 (b) (ii) (1)</t>
  </si>
  <si>
    <t>Climate-related policies in the jurisdictions in which the entity operates</t>
  </si>
  <si>
    <t>22 (b) (ii) (2)</t>
  </si>
  <si>
    <t>Macroeconomic trends</t>
  </si>
  <si>
    <t>22 (b) (ii) (3)</t>
  </si>
  <si>
    <t>National- or regional-level variables (for example, local weather patterns, demographics, land use, infrastructure and availability of natural resources)</t>
  </si>
  <si>
    <t>22 (b) (ii) (4)</t>
  </si>
  <si>
    <t>Energy usage and mix</t>
  </si>
  <si>
    <t>22 (b) (ii) (5)</t>
  </si>
  <si>
    <t>Developments in technology</t>
  </si>
  <si>
    <t>22 (b) (iii)</t>
  </si>
  <si>
    <t>The reporting period in which the climate-related scenario analysis was carried out</t>
  </si>
  <si>
    <t>RISK MANAGEMENT</t>
  </si>
  <si>
    <t>To achieve this objective, an entity shall disclose information about the processes and related policies the entity uses to identify, assess, prioritise and monitor climate-related risks, including information about:</t>
  </si>
  <si>
    <t>25 (a) (i)</t>
  </si>
  <si>
    <t>The inputs and parameters the entity uses (for example, information about data sources and the scope of operations covered in the processes)</t>
  </si>
  <si>
    <t>25 (a) (ii)</t>
  </si>
  <si>
    <t>Whether and how the entity uses climate-related scenario analysis to inform its identification of climate-related risks</t>
  </si>
  <si>
    <t>25 (a) (iii)</t>
  </si>
  <si>
    <t>How the entity assesses the nature, likelihood and magnitude of the effects of those risks (for example, whether the entity considers qualitative factors, quantitative thresholds or other criteria)</t>
  </si>
  <si>
    <t>25 (a) (iv)</t>
  </si>
  <si>
    <t>Whether and how the entity prioritises climate-related risks relative to other types of risk</t>
  </si>
  <si>
    <t>25 (a) (v)</t>
  </si>
  <si>
    <t>How the entity monitors climate-related risks</t>
  </si>
  <si>
    <t>25 (a) (vi)</t>
  </si>
  <si>
    <t>Whether and how the entity has changed the processes it uses compared with the previous reporting period.</t>
  </si>
  <si>
    <t>25 (b)</t>
  </si>
  <si>
    <t>The processes the entity uses to identify, assess, prioritise and monitor climate-related opportunities, including information about whether and how the entity uses climate-related scenario analysis to inform its identification of climate-related opportunities.</t>
  </si>
  <si>
    <t>25 (c)</t>
  </si>
  <si>
    <t>The extent to which, and how, the processes for identifying, assessing, prioritising and monitoring climate-related risks and opportunities are integrated into and inform the entity’s overall risk management process.</t>
  </si>
  <si>
    <t>METRICS AND TARGETS</t>
  </si>
  <si>
    <t>CLIMATE-RELATED METRICS</t>
  </si>
  <si>
    <t>29 (a)</t>
  </si>
  <si>
    <t>An entity shall disclose information relevant to the cross-industry metric categories of greenhouse gas. Specifically, the entity shall disclose:</t>
  </si>
  <si>
    <t>29 (a) (i)</t>
  </si>
  <si>
    <t>Absolute gross greenhouse gas emissions generated during the reporting period, expressed as metric tonnes of CO2 equivalent, classified as:
•  Scope 1 greenhouse gas emissions.
•  Scope 2 greenhouse gas emissions.
•  Scope 3 greenhouse gas emissions.
The entity shall measure its greenhouse gas emissions in accordance with the Greenhouse Gas Protocol: A Corporate Accounting and Reporting Standard (2004) unless the entity is required, in whole or in part, by a jurisdictional authority or an exchange on which it is listed to use a different method for measuring its greenhouse gas emissions</t>
  </si>
  <si>
    <t>29 (a) (iii)</t>
  </si>
  <si>
    <t>The approach used to measure greenhouse gas emissions including:
•  The measurement approach, inputs and assumptions the entity uses to measure its greenhouse gas emissions.
•  The reason why the entity has chosen the measurement approach, inputs and assumptions it uses to measure its greenhouse gas emissions.
•  Any changes the entity made to the measurement approach, inputs and assumptions during the reporting period and the reasons for those changes.</t>
  </si>
  <si>
    <t>29 (a) (iv)</t>
  </si>
  <si>
    <t>For Scope 1 and Scope 2 greenhouse gas emissions disclosed in accordance with paragraph 29(a)(i), disaggregate emissions between:
•  The consolidated accounting group.
•  Other investees excluded from the consolidated accounting group (for an entity applying IFRS Accounting Standards, these investees would include associates, joint ventures and unconsolidated subsidiaries).</t>
  </si>
  <si>
    <t>29 (a) (v)</t>
  </si>
  <si>
    <t>Location-based Scope 2 greenhouse gas emissions, and the information about any contractual instruments that is necessary to inform users’ understanding of the entity’s Scope 2 greenhouse gas emissions.</t>
  </si>
  <si>
    <t>29 (a) (vi)</t>
  </si>
  <si>
    <t>For Scope 3 greenhouse gas emissions disclosed in accordance with paragraph 29(a)(i):
•  The categories included within the entity’s measure of Scope 3 greenhouse gas emissions, in accordance with the Scope 3 categories described in the Greenhouse Gas Protocol Corporate Value Chain (Scope 3) Accounting and Reporting Standard (2011).
•  Additional information about the entity’s financed emissions (part of Category 15 greenhouse gas emissions), if the entity’s activities include asset management, commercial banking or insurance.</t>
  </si>
  <si>
    <t>29 (b)</t>
  </si>
  <si>
    <t>Climate-related transition risks—the amount and percentage of assets or business activities vulnerable to climate-related transition risks.</t>
  </si>
  <si>
    <t>29 (c)</t>
  </si>
  <si>
    <t>Climate-related physical risks—the amount and percentage of assets or business activities vulnerable to climate-related physical risks.</t>
  </si>
  <si>
    <t>29 (d)</t>
  </si>
  <si>
    <t>Climate-related opportunities—the amount and percentage of assets or business activities aligned with climate-related opportunities.</t>
  </si>
  <si>
    <t>29 (e)</t>
  </si>
  <si>
    <t>Capital deployment—the amount of capital expenditure, financing or investment deployed towards climate-related risks and opportunities.</t>
  </si>
  <si>
    <t>29 (f) (i)</t>
  </si>
  <si>
    <t>An explanation of whether and how the entity is applying an internal carbon price in decision-making (for example, investment decisions, transfer pricing and scenario analysis).</t>
  </si>
  <si>
    <t>29 (f) (ii)</t>
  </si>
  <si>
    <t>The internal carbon price for each metric tonne of greenhouse gas emissions the entity uses to assess the costs of its greenhouse gas emissions.</t>
  </si>
  <si>
    <t>29 (g)</t>
  </si>
  <si>
    <t>An entity shall disclose information relevant to the cross-industry metric categories of remuneration prices. Specifically, the entity shall disclose:</t>
  </si>
  <si>
    <t>29 (g) (i)</t>
  </si>
  <si>
    <t>A description of whether and how climate-related considerations are factored into executive remuneration</t>
  </si>
  <si>
    <t>29 (g) (ii)</t>
  </si>
  <si>
    <t>The percentage of executive management remuneration recognised in the current period that is linked to climate-related considerations.</t>
  </si>
  <si>
    <t>An entity shall disclose industry-based metrics associated with disclosure topics described in the Industry-based Guidance on Implementing IFRS S2.</t>
  </si>
  <si>
    <t>CLIMATE-RELATED TARGETS</t>
  </si>
  <si>
    <t>An entity shall disclose the qualitative and quantitative climate-related targets it has set to monitor progress towards achieving its strategic goals, and any targets it is required to meet by law or regulation, including any greenhouse gas emissions targets. For each target, the entity shall disclose:</t>
  </si>
  <si>
    <t>33 (a)</t>
  </si>
  <si>
    <t>The metric used to set the target.</t>
  </si>
  <si>
    <t>33 (b)</t>
  </si>
  <si>
    <t>The objective of the target (for example, mitigation, adaptation or conformance with science-based initiatives).</t>
  </si>
  <si>
    <t>33 (c)</t>
  </si>
  <si>
    <t>The part of the entity to which the target applies (for example, whether the target applies to the entity in its entirety or only a part of the entity, such as a specific business unit or specific geographical region).</t>
  </si>
  <si>
    <t>33 (d)</t>
  </si>
  <si>
    <t>The period over which the target applies.</t>
  </si>
  <si>
    <t>33 (e)</t>
  </si>
  <si>
    <t>The base period from which progress is measured.</t>
  </si>
  <si>
    <t>33 (f)</t>
  </si>
  <si>
    <t>Any milestones and interim targets.</t>
  </si>
  <si>
    <t>33 (g)</t>
  </si>
  <si>
    <t>If the target is quantitative, whether it is an absolute target or an intensity target.</t>
  </si>
  <si>
    <t>33 (h)</t>
  </si>
  <si>
    <t>How the latest international agreement on climate change, including jurisdictional commitments that arise from that agreement, has informed the target.</t>
  </si>
  <si>
    <t>An entity shall disclose information about its approach to setting and reviewing each target, and how it monitors progress against each target, including:</t>
  </si>
  <si>
    <t>34 (a)</t>
  </si>
  <si>
    <t>Whether the target and the methodology for setting the target has been validated by a third party.</t>
  </si>
  <si>
    <t>34 (b)</t>
  </si>
  <si>
    <t>The entity’s processes for reviewing the target.</t>
  </si>
  <si>
    <t>34 (c)</t>
  </si>
  <si>
    <t>The metrics used to monitor progress towards reaching the target.</t>
  </si>
  <si>
    <t>34 (d)</t>
  </si>
  <si>
    <t>Any revisions to the target and an explanation for those revisions.</t>
  </si>
  <si>
    <t>No revisions have been made in FY2025</t>
  </si>
  <si>
    <t>An entity shall disclose information about its performance against each climate-related target and an analysis of trends or changes in the entity’s performance.</t>
  </si>
  <si>
    <t>For each greenhouse gas emissions target disclosed in accordance with 33–35, an entity shall disclose:</t>
  </si>
  <si>
    <t>36 (a)</t>
  </si>
  <si>
    <t>Which greenhouse gases are covered by the target.</t>
  </si>
  <si>
    <t>36 (b)</t>
  </si>
  <si>
    <t>Whether Scope 1, Scope 2 or Scope 3 greenhouse gas emissions are covered by the target.</t>
  </si>
  <si>
    <t>36 (c)</t>
  </si>
  <si>
    <t>Whether the target is a gross greenhouse gas emissions target or net greenhouse gas emissions target. If the entity discloses a net greenhouse gas emissions target, the entity is also required to separately disclose its associated gross greenhouse gas emissions target.</t>
  </si>
  <si>
    <t>36 (d)</t>
  </si>
  <si>
    <t>Whether the target was derived using a sectoral decarbonisation approach.</t>
  </si>
  <si>
    <t>36 (e)</t>
  </si>
  <si>
    <t>For each greenhouse gas emissions target, an entity shall disclose the planned use of carbon credits to offset greenhouse gas emissions to achieve any net greenhouse gas emissions target. In explaining its planned use of carbon credits, the entity shall disclose information including:</t>
  </si>
  <si>
    <t>36 (e) (i)</t>
  </si>
  <si>
    <t>The extent to which, and how, achieving any net greenhouse gas emissions target relies on the use of carbon credits.</t>
  </si>
  <si>
    <t>36 (e) (ii)</t>
  </si>
  <si>
    <t>36 (e) (iii)</t>
  </si>
  <si>
    <t>The type of carbon credit, including whether the underlying offset will be nature-based or based on technological carbon removals, and whether the underlying offset is achieved through carbon reduction or removal.</t>
  </si>
  <si>
    <t>36 (e) (iv)</t>
  </si>
  <si>
    <t>Any other factors necessary for users of general-purpose financial reports to understand the credibility and integrity of the carbon credits the entity plans to use (for example, assumptions regarding the permanence of the carbon offset).</t>
  </si>
  <si>
    <r>
      <t xml:space="preserve">Relates to emissions from the upstream transportation and distribution of purchased goods.
</t>
    </r>
    <r>
      <rPr>
        <b/>
        <sz val="11"/>
        <color theme="1"/>
        <rFont val="Calibri"/>
        <family val="2"/>
        <scheme val="minor"/>
      </rPr>
      <t>Emission and Conversion factors</t>
    </r>
    <r>
      <rPr>
        <sz val="11"/>
        <color theme="1"/>
        <rFont val="Calibri"/>
        <family val="2"/>
        <scheme val="minor"/>
      </rPr>
      <t xml:space="preserve">
Spend-based emission factors used for computation of 2023 emissions were from US EPA Supply Chain Greenhouse Gas Emission Factors v1.3.
</t>
    </r>
    <r>
      <rPr>
        <b/>
        <sz val="11"/>
        <color theme="1"/>
        <rFont val="Calibri"/>
        <family val="2"/>
        <scheme val="minor"/>
      </rPr>
      <t xml:space="preserve">Changes in reporting period
</t>
    </r>
    <r>
      <rPr>
        <sz val="11"/>
        <color theme="1"/>
        <rFont val="Calibri"/>
        <family val="2"/>
        <scheme val="minor"/>
      </rPr>
      <t>CapitaLand Investment has made changes in the procurement process. Procurement of critical services and supplies would require the creation of purchase order (PO). FY 2025 procurement spend disclosed is based on PO only.</t>
    </r>
  </si>
  <si>
    <r>
      <t xml:space="preserve">Relates to emissions from corporate air travel by CLI employees booked from Singapore headquarters, based on air travel distance provided by the company appointed air travel agencies.
</t>
    </r>
    <r>
      <rPr>
        <b/>
        <sz val="11"/>
        <color theme="1"/>
        <rFont val="Calibri"/>
        <family val="2"/>
        <scheme val="minor"/>
      </rPr>
      <t xml:space="preserve">
Emission and Conversion factors</t>
    </r>
    <r>
      <rPr>
        <sz val="11"/>
        <color theme="1"/>
        <rFont val="Calibri"/>
        <family val="2"/>
        <scheme val="minor"/>
      </rPr>
      <t xml:space="preserve">
Emission factors used for computation of 2025 emissions were from UK DEFRA GHG Conversion Factors for Company Reporting 2025.
</t>
    </r>
    <r>
      <rPr>
        <b/>
        <sz val="11"/>
        <color theme="1"/>
        <rFont val="Calibri"/>
        <family val="2"/>
        <scheme val="minor"/>
      </rPr>
      <t>Changes in reporting period</t>
    </r>
    <r>
      <rPr>
        <sz val="11"/>
        <color theme="1"/>
        <rFont val="Calibri"/>
        <family val="2"/>
        <scheme val="minor"/>
      </rPr>
      <t xml:space="preserve">
No significant changes.</t>
    </r>
  </si>
  <si>
    <r>
      <t xml:space="preserve">Relates to emissions from the production and transmission and distribution of fuels and energy consumed by CLI, that are not accounted for in Scope 1 and 2. District cooling related Cat 3 emissions were excluded as its corresponding Well-to-Tank (WTT) emission factor was unavailable. District cooling related Cat 3 emissions will be included upon availability of the emission factor.
</t>
    </r>
    <r>
      <rPr>
        <b/>
        <sz val="11"/>
        <color theme="1"/>
        <rFont val="Calibri"/>
        <family val="2"/>
        <scheme val="minor"/>
      </rPr>
      <t xml:space="preserve">
Emission and Conversion factors
</t>
    </r>
    <r>
      <rPr>
        <sz val="11"/>
        <rFont val="Calibri"/>
        <family val="2"/>
        <scheme val="minor"/>
      </rPr>
      <t>WTT and transmission and distribution (T&amp;D) loss emission factors used for computation of 2025 emissions were from UK DEFRA GHG Conversion Factors for Company Reporting 2025. Where country-specific emission factors were unavailable in the 2025 database, emission factors from IEA 2023 Life Cycle Upstream Emission Factors (Pilot Edition) and UK DEFRA GHG Conversion Factors for Company Reporting 2021 were used.</t>
    </r>
    <r>
      <rPr>
        <sz val="11"/>
        <color theme="1"/>
        <rFont val="Calibri"/>
        <family val="2"/>
        <scheme val="minor"/>
      </rPr>
      <t xml:space="preserve">
</t>
    </r>
    <r>
      <rPr>
        <b/>
        <sz val="11"/>
        <color theme="1"/>
        <rFont val="Calibri"/>
        <family val="2"/>
        <scheme val="minor"/>
      </rPr>
      <t xml:space="preserve">Changes in reporting period
</t>
    </r>
    <r>
      <rPr>
        <sz val="11"/>
        <color theme="1"/>
        <rFont val="Calibri"/>
        <family val="2"/>
        <scheme val="minor"/>
      </rPr>
      <t>No significant changes.</t>
    </r>
  </si>
  <si>
    <t>CapitaLand Investment has made changes in the procurement process. Procurement of critical services and supplies would require the creation of purchase order (PO). FY 2025 procurement spend disclosed is based on PO only. As such, there is no data for non Tier-1 supplier.</t>
  </si>
  <si>
    <t>CLI Global
Sustainability Report 2024 – Pg 38-39</t>
  </si>
  <si>
    <t>&gt;9,900</t>
  </si>
  <si>
    <t>&gt;6,900</t>
  </si>
  <si>
    <r>
      <t xml:space="preserve">For recycled waste, emissions were computed for recycled paper, metal, plastic, glass, e-waste, food waste, and other recycled waste. 
</t>
    </r>
    <r>
      <rPr>
        <b/>
        <sz val="11"/>
        <color theme="1"/>
        <rFont val="Calibri"/>
        <family val="2"/>
        <scheme val="minor"/>
      </rPr>
      <t xml:space="preserve">Emission and Conversion factors
</t>
    </r>
    <r>
      <rPr>
        <sz val="11"/>
        <color theme="1"/>
        <rFont val="Calibri"/>
        <family val="2"/>
        <scheme val="minor"/>
      </rPr>
      <t>Emission factors used for computation of 2025 emissions were from</t>
    </r>
    <r>
      <rPr>
        <sz val="11"/>
        <rFont val="Calibri"/>
        <family val="2"/>
        <scheme val="minor"/>
      </rPr>
      <t xml:space="preserve"> US EPA Emission Factors Hub 2025</t>
    </r>
    <r>
      <rPr>
        <sz val="11"/>
        <color theme="1"/>
        <rFont val="Calibri"/>
        <family val="2"/>
        <scheme val="minor"/>
      </rPr>
      <t xml:space="preserve">.
</t>
    </r>
    <r>
      <rPr>
        <b/>
        <sz val="11"/>
        <color theme="1"/>
        <rFont val="Calibri"/>
        <family val="2"/>
        <scheme val="minor"/>
      </rPr>
      <t xml:space="preserve">
Changes in reporting period</t>
    </r>
    <r>
      <rPr>
        <sz val="11"/>
        <color theme="1"/>
        <rFont val="Calibri"/>
        <family val="2"/>
        <scheme val="minor"/>
      </rPr>
      <t xml:space="preserve">
No significant changes.</t>
    </r>
  </si>
  <si>
    <r>
      <t xml:space="preserve">Relates to emissions from operational expenditure by corporate and business unit country teams, where Purchase Orders were created in procurement systems covering FY 2025 group procurement spend in 8 countries, and lodging procurement spend in 18 countries, including CLI’s core markets of Singapore, China, and India. This is the same dataset from which the 9,900 Tier 1 suppliers presented in the “Supply Chain” tab of this data pack were identified.
</t>
    </r>
    <r>
      <rPr>
        <b/>
        <sz val="11"/>
        <color theme="1"/>
        <rFont val="Calibri"/>
        <family val="2"/>
        <scheme val="minor"/>
      </rPr>
      <t>Emission and Conversion factors</t>
    </r>
    <r>
      <rPr>
        <sz val="11"/>
        <color theme="1"/>
        <rFont val="Calibri"/>
        <family val="2"/>
        <scheme val="minor"/>
      </rPr>
      <t xml:space="preserve">
Spend-based emission factors used for computation of 2025 emissions were from US EPA Supply Chain Greenhouse Gas Emission Factors v1.3.
</t>
    </r>
    <r>
      <rPr>
        <b/>
        <sz val="11"/>
        <color theme="1"/>
        <rFont val="Calibri"/>
        <family val="2"/>
        <scheme val="minor"/>
      </rPr>
      <t>Changes in reporting period</t>
    </r>
    <r>
      <rPr>
        <sz val="11"/>
        <color theme="1"/>
        <rFont val="Calibri"/>
        <family val="2"/>
        <scheme val="minor"/>
      </rPr>
      <t xml:space="preserve">
CapitaLand Investment has made changes in the procurement process. Procurement of critical services and supplies would require the creation of purchase order (PO). FY 2025 procurement spend disclosed is based on PO only.</t>
    </r>
  </si>
  <si>
    <r>
      <rPr>
        <b/>
        <sz val="11"/>
        <rFont val="Calibri"/>
        <family val="2"/>
        <scheme val="minor"/>
      </rPr>
      <t xml:space="preserve">GSR2025 Environmental and Manufactured Capital </t>
    </r>
    <r>
      <rPr>
        <sz val="11"/>
        <rFont val="Calibri"/>
        <family val="2"/>
        <scheme val="minor"/>
      </rPr>
      <t>&gt; Climate Transition Plan - Strategy</t>
    </r>
    <r>
      <rPr>
        <b/>
        <sz val="11"/>
        <rFont val="Calibri"/>
        <family val="2"/>
        <scheme val="minor"/>
      </rPr>
      <t xml:space="preserve">
CRR2023</t>
    </r>
    <r>
      <rPr>
        <sz val="11"/>
        <rFont val="Calibri"/>
        <family val="2"/>
        <scheme val="minor"/>
      </rPr>
      <t xml:space="preserve"> pg 7, 13-16</t>
    </r>
    <r>
      <rPr>
        <b/>
        <u/>
        <sz val="11"/>
        <rFont val="Calibri"/>
        <family val="2"/>
        <scheme val="minor"/>
      </rPr>
      <t xml:space="preserve">
</t>
    </r>
  </si>
  <si>
    <t>Information about current and anticipated indirect mitigation and adaptation efforts (for example, through working with customers and supply chains).</t>
  </si>
  <si>
    <r>
      <rPr>
        <b/>
        <sz val="11"/>
        <rFont val="Calibri"/>
        <family val="2"/>
        <scheme val="minor"/>
      </rPr>
      <t>GSR2025 Environmental and Manufactured Capital</t>
    </r>
    <r>
      <rPr>
        <sz val="11"/>
        <rFont val="Calibri"/>
        <family val="2"/>
        <scheme val="minor"/>
      </rPr>
      <t xml:space="preserve"> &gt; Climate Transition Plan - Strategy
</t>
    </r>
    <r>
      <rPr>
        <b/>
        <sz val="11"/>
        <rFont val="Calibri"/>
        <family val="2"/>
        <scheme val="minor"/>
      </rPr>
      <t>CRR2023</t>
    </r>
    <r>
      <rPr>
        <sz val="11"/>
        <rFont val="Calibri"/>
        <family val="2"/>
        <scheme val="minor"/>
      </rPr>
      <t xml:space="preserve"> pg 13-16
</t>
    </r>
  </si>
  <si>
    <r>
      <rPr>
        <b/>
        <sz val="11"/>
        <rFont val="Calibri"/>
        <family val="2"/>
        <scheme val="minor"/>
      </rPr>
      <t>GSR2025 Environmental and Manufactured Capital</t>
    </r>
    <r>
      <rPr>
        <sz val="11"/>
        <rFont val="Calibri"/>
        <family val="2"/>
        <scheme val="minor"/>
      </rPr>
      <t xml:space="preserve"> &gt; Climate Transition Plan - Governance; Climate Transition Plan - Strategy; Energy Conservation and Renewable Strategy
</t>
    </r>
    <r>
      <rPr>
        <b/>
        <sz val="11"/>
        <rFont val="Calibri"/>
        <family val="2"/>
        <scheme val="minor"/>
      </rPr>
      <t>CRR2023</t>
    </r>
    <r>
      <rPr>
        <sz val="11"/>
        <rFont val="Calibri"/>
        <family val="2"/>
        <scheme val="minor"/>
      </rPr>
      <t xml:space="preserve"> pg 13-16
</t>
    </r>
    <r>
      <rPr>
        <b/>
        <sz val="11"/>
        <rFont val="Calibri"/>
        <family val="2"/>
        <scheme val="minor"/>
      </rPr>
      <t xml:space="preserve">GSR2025 Financial Capital
</t>
    </r>
    <r>
      <rPr>
        <sz val="11"/>
        <rFont val="Calibri"/>
        <family val="2"/>
        <scheme val="minor"/>
      </rPr>
      <t xml:space="preserve">
</t>
    </r>
    <r>
      <rPr>
        <b/>
        <sz val="11"/>
        <rFont val="Calibri"/>
        <family val="2"/>
        <scheme val="minor"/>
      </rPr>
      <t xml:space="preserve">GSR2025 Case studies </t>
    </r>
    <r>
      <rPr>
        <sz val="11"/>
        <rFont val="Calibri"/>
        <family val="2"/>
        <scheme val="minor"/>
      </rPr>
      <t>(https://www.capitaland.com/en/investment/our-impact/sustainability/cli-global-sustainability-reports/global-sustainability-report-case-studies.html)</t>
    </r>
  </si>
  <si>
    <r>
      <t xml:space="preserve">GSR2025 Environmental and Manufactured Capital </t>
    </r>
    <r>
      <rPr>
        <sz val="11"/>
        <rFont val="Calibri"/>
        <family val="2"/>
        <scheme val="minor"/>
      </rPr>
      <t>&gt; Climate Transition Plan - Strategy</t>
    </r>
  </si>
  <si>
    <r>
      <rPr>
        <b/>
        <sz val="11"/>
        <rFont val="Calibri"/>
        <family val="2"/>
        <scheme val="minor"/>
      </rPr>
      <t>GSR2025 Environmental and Manufactured Capital</t>
    </r>
    <r>
      <rPr>
        <sz val="11"/>
        <rFont val="Calibri"/>
        <family val="2"/>
        <scheme val="minor"/>
      </rPr>
      <t xml:space="preserve"> &gt; Climate Transition Plan - Strategy
</t>
    </r>
    <r>
      <rPr>
        <b/>
        <sz val="11"/>
        <rFont val="Calibri"/>
        <family val="2"/>
        <scheme val="minor"/>
      </rPr>
      <t xml:space="preserve">
GSR2025 Financial Capital</t>
    </r>
    <r>
      <rPr>
        <sz val="11"/>
        <rFont val="Calibri"/>
        <family val="2"/>
        <scheme val="minor"/>
      </rPr>
      <t xml:space="preserve">
</t>
    </r>
  </si>
  <si>
    <r>
      <rPr>
        <b/>
        <sz val="11"/>
        <rFont val="Calibri"/>
        <family val="2"/>
        <scheme val="minor"/>
      </rPr>
      <t>GSR2025 Environmental and Manufactured Capital</t>
    </r>
    <r>
      <rPr>
        <sz val="11"/>
        <rFont val="Calibri"/>
        <family val="2"/>
        <scheme val="minor"/>
      </rPr>
      <t xml:space="preserve"> &gt; Climate Transition Plan - Strategy</t>
    </r>
  </si>
  <si>
    <r>
      <rPr>
        <b/>
        <sz val="11"/>
        <rFont val="Calibri"/>
        <family val="2"/>
        <scheme val="minor"/>
      </rPr>
      <t>GSR2025 Managing Sustainability</t>
    </r>
    <r>
      <rPr>
        <sz val="11"/>
        <rFont val="Calibri"/>
        <family val="2"/>
        <scheme val="minor"/>
      </rPr>
      <t xml:space="preserve"> &gt; Board Statement; Board, Top Management and Staff Commitment and Involvement 
</t>
    </r>
    <r>
      <rPr>
        <b/>
        <sz val="11"/>
        <rFont val="Calibri"/>
        <family val="2"/>
        <scheme val="minor"/>
      </rPr>
      <t>GSR2025 Environmental and Manufactured Capital</t>
    </r>
    <r>
      <rPr>
        <sz val="11"/>
        <rFont val="Calibri"/>
        <family val="2"/>
        <scheme val="minor"/>
      </rPr>
      <t xml:space="preserve"> &gt; Climate Transition Plan - Governance
</t>
    </r>
    <r>
      <rPr>
        <b/>
        <sz val="11"/>
        <rFont val="Calibri"/>
        <family val="2"/>
        <scheme val="minor"/>
      </rPr>
      <t>GSR2025 Organisational Capital</t>
    </r>
    <r>
      <rPr>
        <sz val="11"/>
        <rFont val="Calibri"/>
        <family val="2"/>
        <scheme val="minor"/>
      </rPr>
      <t xml:space="preserve"> &gt; Sustainability Performance Metrics in Remuneration
</t>
    </r>
    <r>
      <rPr>
        <b/>
        <sz val="11"/>
        <rFont val="Calibri"/>
        <family val="2"/>
        <scheme val="minor"/>
      </rPr>
      <t>AR2025 Corporate Governance</t>
    </r>
    <r>
      <rPr>
        <sz val="11"/>
        <rFont val="Calibri"/>
        <family val="2"/>
        <scheme val="minor"/>
      </rPr>
      <t xml:space="preserve"> &gt; Sustainability
</t>
    </r>
  </si>
  <si>
    <r>
      <rPr>
        <b/>
        <sz val="11"/>
        <rFont val="Calibri"/>
        <family val="2"/>
        <scheme val="minor"/>
      </rPr>
      <t>GSR2025 Managing Sustainability</t>
    </r>
    <r>
      <rPr>
        <sz val="11"/>
        <rFont val="Calibri"/>
        <family val="2"/>
        <scheme val="minor"/>
      </rPr>
      <t xml:space="preserve"> &gt; Board, Top Management and Staff Commitment and Involvement 
</t>
    </r>
    <r>
      <rPr>
        <b/>
        <sz val="11"/>
        <rFont val="Calibri"/>
        <family val="2"/>
        <scheme val="minor"/>
      </rPr>
      <t>GSR2025 Environmental and Manufactured Capital</t>
    </r>
    <r>
      <rPr>
        <sz val="11"/>
        <rFont val="Calibri"/>
        <family val="2"/>
        <scheme val="minor"/>
      </rPr>
      <t xml:space="preserve"> &gt; Climate Transition Plan - Governance</t>
    </r>
  </si>
  <si>
    <r>
      <rPr>
        <b/>
        <sz val="11"/>
        <rFont val="Calibri"/>
        <family val="2"/>
        <scheme val="minor"/>
      </rPr>
      <t>GSR2025 Financial Capital</t>
    </r>
    <r>
      <rPr>
        <sz val="11"/>
        <rFont val="Calibri"/>
        <family val="2"/>
        <scheme val="minor"/>
      </rPr>
      <t xml:space="preserve">
</t>
    </r>
    <r>
      <rPr>
        <b/>
        <sz val="11"/>
        <rFont val="Calibri"/>
        <family val="2"/>
        <scheme val="minor"/>
      </rPr>
      <t>AR2025</t>
    </r>
  </si>
  <si>
    <r>
      <rPr>
        <b/>
        <sz val="11"/>
        <rFont val="Calibri"/>
        <family val="2"/>
        <scheme val="minor"/>
      </rPr>
      <t>GSR2025 Environmental and Manufactured Capital</t>
    </r>
    <r>
      <rPr>
        <sz val="11"/>
        <rFont val="Calibri"/>
        <family val="2"/>
        <scheme val="minor"/>
      </rPr>
      <t xml:space="preserve"> &gt; Climate Transition Plan - Strategy
</t>
    </r>
    <r>
      <rPr>
        <b/>
        <sz val="11"/>
        <rFont val="Calibri"/>
        <family val="2"/>
        <scheme val="minor"/>
      </rPr>
      <t>CRR2023</t>
    </r>
    <r>
      <rPr>
        <sz val="11"/>
        <rFont val="Calibri"/>
        <family val="2"/>
        <scheme val="minor"/>
      </rPr>
      <t xml:space="preserve"> pg 3, 11</t>
    </r>
  </si>
  <si>
    <r>
      <t xml:space="preserve">CRR2023 </t>
    </r>
    <r>
      <rPr>
        <sz val="11"/>
        <rFont val="Calibri"/>
        <family val="2"/>
        <scheme val="minor"/>
      </rPr>
      <t>pg 11</t>
    </r>
  </si>
  <si>
    <r>
      <rPr>
        <b/>
        <sz val="11"/>
        <rFont val="Calibri"/>
        <family val="2"/>
        <scheme val="minor"/>
      </rPr>
      <t>GSR2025 ESG Data Pack</t>
    </r>
    <r>
      <rPr>
        <sz val="11"/>
        <rFont val="Calibri"/>
        <family val="2"/>
        <scheme val="minor"/>
      </rPr>
      <t xml:space="preserve"> &gt; GHG Emissions Methodology; GHG Emissions</t>
    </r>
  </si>
  <si>
    <r>
      <rPr>
        <b/>
        <sz val="11"/>
        <rFont val="Calibri"/>
        <family val="2"/>
        <scheme val="minor"/>
      </rPr>
      <t>GSR2025 ESG Data Pack</t>
    </r>
    <r>
      <rPr>
        <sz val="11"/>
        <rFont val="Calibri"/>
        <family val="2"/>
        <scheme val="minor"/>
      </rPr>
      <t xml:space="preserve"> &gt; GHG Emissions Methodology</t>
    </r>
  </si>
  <si>
    <r>
      <rPr>
        <b/>
        <sz val="11"/>
        <rFont val="Calibri"/>
        <family val="2"/>
        <scheme val="minor"/>
      </rPr>
      <t>GSR2025 ESG Data Pack</t>
    </r>
    <r>
      <rPr>
        <sz val="11"/>
        <rFont val="Calibri"/>
        <family val="2"/>
        <scheme val="minor"/>
      </rPr>
      <t xml:space="preserve"> &gt; GHG Emissions</t>
    </r>
  </si>
  <si>
    <r>
      <t xml:space="preserve">GSR2025 Financial Capital 
AR2025 Corporate Governance </t>
    </r>
    <r>
      <rPr>
        <sz val="11"/>
        <rFont val="Calibri"/>
        <family val="2"/>
        <scheme val="minor"/>
      </rPr>
      <t>&gt; Summary of FY 2025 Remuneration Outcomes</t>
    </r>
  </si>
  <si>
    <r>
      <rPr>
        <b/>
        <sz val="11"/>
        <rFont val="Calibri"/>
        <family val="2"/>
        <scheme val="minor"/>
      </rPr>
      <t>GSR2025 ESG Data Pack</t>
    </r>
    <r>
      <rPr>
        <sz val="11"/>
        <rFont val="Calibri"/>
        <family val="2"/>
        <scheme val="minor"/>
      </rPr>
      <t xml:space="preserve"> &gt; SASB</t>
    </r>
  </si>
  <si>
    <r>
      <rPr>
        <b/>
        <sz val="11"/>
        <rFont val="Calibri"/>
        <family val="2"/>
        <scheme val="minor"/>
      </rPr>
      <t>GSR2025 Environmental and Manufactured Capital</t>
    </r>
    <r>
      <rPr>
        <sz val="11"/>
        <rFont val="Calibri"/>
        <family val="2"/>
        <scheme val="minor"/>
      </rPr>
      <t xml:space="preserve"> &gt; Targets and Performance; Carbon Emissions Reduction</t>
    </r>
  </si>
  <si>
    <r>
      <rPr>
        <b/>
        <sz val="11"/>
        <rFont val="Calibri"/>
        <family val="2"/>
        <scheme val="minor"/>
      </rPr>
      <t>GSR2025 Environmental and Manufactured Capital</t>
    </r>
    <r>
      <rPr>
        <sz val="11"/>
        <rFont val="Calibri"/>
        <family val="2"/>
        <scheme val="minor"/>
      </rPr>
      <t xml:space="preserve"> &gt; Climate Transition Plan - Metrics and Targets</t>
    </r>
  </si>
  <si>
    <r>
      <rPr>
        <b/>
        <sz val="11"/>
        <rFont val="Calibri"/>
        <family val="2"/>
        <scheme val="minor"/>
      </rPr>
      <t xml:space="preserve">GSR2025 Environmental and Manufactured Capital </t>
    </r>
    <r>
      <rPr>
        <sz val="11"/>
        <rFont val="Calibri"/>
        <family val="2"/>
        <scheme val="minor"/>
      </rPr>
      <t>&gt; Climate Transition Plan - Metrics and Targets</t>
    </r>
  </si>
  <si>
    <r>
      <t xml:space="preserve">GSR2025 Environmental and Manufactured Capital </t>
    </r>
    <r>
      <rPr>
        <sz val="11"/>
        <rFont val="Calibri"/>
        <family val="2"/>
        <scheme val="minor"/>
      </rPr>
      <t>&gt; Climate Transition Plan - Risk Management</t>
    </r>
  </si>
  <si>
    <r>
      <t xml:space="preserve">Scope 2 GHG emissions relate to indirect emissions from purchased electricity, district heating, and district cooling. 2025 data covered 600 properties (2024 data: 526 properties).
</t>
    </r>
    <r>
      <rPr>
        <b/>
        <sz val="11"/>
        <rFont val="Calibri"/>
        <family val="2"/>
        <scheme val="minor"/>
      </rPr>
      <t>Emission and Conversion factors</t>
    </r>
    <r>
      <rPr>
        <sz val="11"/>
        <rFont val="Calibri"/>
        <family val="2"/>
        <scheme val="minor"/>
      </rPr>
      <t xml:space="preserve">
Emission factors used for computation of 2025 emissions were from IEA 2025 v1.1 (AR6 Applied). Renewable energy, including offsite renewable energy via retired Renewable Energy Certificates (RECs) and virtual Power Purchase Agreements (PPAs), have an emissions factor of 0.
</t>
    </r>
    <r>
      <rPr>
        <b/>
        <sz val="11"/>
        <rFont val="Calibri"/>
        <family val="2"/>
        <scheme val="minor"/>
      </rPr>
      <t>Changes in reporting period</t>
    </r>
    <r>
      <rPr>
        <sz val="11"/>
        <rFont val="Calibri"/>
        <family val="2"/>
        <scheme val="minor"/>
      </rPr>
      <t xml:space="preserve">
No significant changes.</t>
    </r>
  </si>
  <si>
    <t>Relates to emissions from the disposal of landlord and tenant waste generated at 554 CLI-operationally managed properties (2024: 482 properties). For non-recycled waste where waste disposal approach was not specified, the following waste disposal methods have been assumed:</t>
  </si>
  <si>
    <t>In 2025, CLI continued to expand its tracking of waste data. This saw an improvement in coverage from 482 properties in 2024 to 554 properties in 2025, and includes waste generated at the whole building level.</t>
  </si>
  <si>
    <r>
      <rPr>
        <b/>
        <sz val="11"/>
        <color theme="1"/>
        <rFont val="Calibri"/>
        <family val="2"/>
        <scheme val="minor"/>
      </rPr>
      <t>Total waste generated</t>
    </r>
    <r>
      <rPr>
        <sz val="8"/>
        <color rgb="FF086D71"/>
        <rFont val="Calibri"/>
        <family val="2"/>
        <scheme val="minor"/>
      </rPr>
      <t>[1]</t>
    </r>
  </si>
  <si>
    <t>CLI continued to extend its disclosure of Scope 1 emissions on fugitive emissions from chiller top ups. In 2025, there were documented chiller top ups in 117 properties (48 in 2024) in Singapore, China, India, Australia, Cambodia, Indonesia, Japan, Kenya, Phillippines, Saudi Arabia, Thailand, and Vietnam.</t>
  </si>
  <si>
    <r>
      <t>Same-store Scope 1 and 2 carbon emissions against 2019</t>
    </r>
    <r>
      <rPr>
        <sz val="8"/>
        <color rgb="FF086D71"/>
        <rFont val="Calibri"/>
        <family val="2"/>
        <scheme val="minor"/>
      </rPr>
      <t>[4]</t>
    </r>
  </si>
  <si>
    <r>
      <t>Scope 3 comprising the following</t>
    </r>
    <r>
      <rPr>
        <sz val="8"/>
        <color rgb="FF086D71"/>
        <rFont val="Calibri"/>
        <family val="2"/>
        <scheme val="minor"/>
      </rPr>
      <t>[5]</t>
    </r>
    <r>
      <rPr>
        <sz val="11"/>
        <color theme="1"/>
        <rFont val="Calibri"/>
        <family val="2"/>
        <scheme val="minor"/>
      </rPr>
      <t xml:space="preserve"> :</t>
    </r>
  </si>
  <si>
    <r>
      <rPr>
        <b/>
        <sz val="11"/>
        <rFont val="Calibri"/>
        <family val="2"/>
        <scheme val="minor"/>
      </rPr>
      <t xml:space="preserve">GSR2025 Environmental and Manufactured Capital </t>
    </r>
    <r>
      <rPr>
        <sz val="11"/>
        <rFont val="Calibri"/>
        <family val="2"/>
        <scheme val="minor"/>
      </rPr>
      <t>&gt; Climate Transition Plan - Risk Management</t>
    </r>
    <r>
      <rPr>
        <b/>
        <sz val="11"/>
        <rFont val="Calibri"/>
        <family val="2"/>
        <scheme val="minor"/>
      </rPr>
      <t xml:space="preserve">
CRR2023 </t>
    </r>
    <r>
      <rPr>
        <sz val="11"/>
        <rFont val="Calibri"/>
        <family val="2"/>
        <scheme val="minor"/>
      </rPr>
      <t xml:space="preserve">pg 20-21
</t>
    </r>
    <r>
      <rPr>
        <b/>
        <sz val="11"/>
        <rFont val="Calibri"/>
        <family val="2"/>
        <scheme val="minor"/>
      </rPr>
      <t>AR2025 Risk Management</t>
    </r>
    <r>
      <rPr>
        <sz val="11"/>
        <rFont val="Calibri"/>
        <family val="2"/>
        <scheme val="minor"/>
      </rPr>
      <t xml:space="preserve"> &gt; Risk Assessment</t>
    </r>
  </si>
  <si>
    <t>Close to 100% coverage of CLI operationally-managed properties, as aligned to CLI GSR reporting scope. (pg 1)</t>
  </si>
  <si>
    <t>Close to 100% coverage of CLI operationally-managed properties as aligned to CLI GSR reporting scope. (pg 1)
CLI notes that Singapore, China and India will be among the top 50 most water-stressed countries by 2040.</t>
  </si>
  <si>
    <t>CLI monitors its total water consumption. Like-for-like change in water consumption is -1.43% for 2024-2025.</t>
  </si>
  <si>
    <t>Like-for-like % change in water
consumption for 2024-2025</t>
  </si>
  <si>
    <t>t CO2e/S$ million Revenue under management</t>
  </si>
  <si>
    <t>Recycled e-waste</t>
  </si>
  <si>
    <r>
      <t xml:space="preserve">Waste and Recycling </t>
    </r>
    <r>
      <rPr>
        <sz val="17"/>
        <color theme="1"/>
        <rFont val="Calibri"/>
        <family val="2"/>
        <scheme val="minor"/>
      </rPr>
      <t>(whole building for CLI operationally-managed properties)</t>
    </r>
  </si>
  <si>
    <t xml:space="preserve">Prior to 2023, emissions of third-party owned but CLI-operationally managed properties were reported together with tenant emissions of CLI-owned and -operationally managed properties, under the category “Tenants’ energy consumption”. In 2023, following CLI’s third party comprehensive Scope 3 study, tenant emissions of CLI-owned and -operationally managed properties was re-categorised and reported together with landlord and tenant emissions of CLI-owned but third-party operationally managed properties in Cat 13. </t>
  </si>
  <si>
    <r>
      <rPr>
        <sz val="11"/>
        <color rgb="FF000000"/>
        <rFont val="Calibri"/>
        <family val="2"/>
        <scheme val="minor"/>
      </rPr>
      <t xml:space="preserve">Headquartered and listed in Singapore, CapitaLand Investment Limited (CLI) is a leading global real asset manager with a strong Asia foothold. CLI operates in over 40 countries, and its core markets are Southeast Asia, China and India. CLI also has an expanding presence in Australia, Japan, Korea, UK and Europe, as well as the USA.
As a responsible company, CLI has committed to achieve Net Zero carbon emissions for Scope 1 and 2 by 2050. CLI contributes to the environmental and social well-being of the communities where it operates, as it delivers long-term economic value to its stakeholders.
</t>
    </r>
    <r>
      <rPr>
        <b/>
        <sz val="11"/>
        <color rgb="FF000000"/>
        <rFont val="Calibri"/>
        <family val="2"/>
        <scheme val="minor"/>
      </rPr>
      <t xml:space="preserve">This ESG data pack covers CLI’s global portfolio and staff, including six listed real estate investment trusts (REITs) and business trusts – CapitaLand Integrated Commercial Trust, CapitaLand Ascendas REIT, CapitaLand Ascott Trust, CapitaLand China Trust, CapitaLand India Trust and CapitaLand Malaysia Trust, from 1 January to 31 December 2025 unless otherwise indicated. The reporting period aligns with the Group’s financial year. This data pack is to be read in conjunction with CLI’s Annual Report 2025, CLI’s Global Sustainability Report 2025, and other sustainability-related disclosures which can be found at </t>
    </r>
    <r>
      <rPr>
        <b/>
        <sz val="11"/>
        <rFont val="Calibri"/>
        <family val="2"/>
        <scheme val="minor"/>
      </rPr>
      <t>https://www.capitaland.com/en/investment.html.</t>
    </r>
    <r>
      <rPr>
        <b/>
        <sz val="11"/>
        <color rgb="FFFF0000"/>
        <rFont val="Calibri"/>
        <family val="2"/>
        <scheme val="minor"/>
      </rPr>
      <t xml:space="preserve">
</t>
    </r>
    <r>
      <rPr>
        <sz val="11"/>
        <color rgb="FF000000"/>
        <rFont val="Calibri"/>
        <family val="2"/>
        <scheme val="minor"/>
      </rPr>
      <t xml:space="preserve">
To ensure optimal viewing of this ESG data pack, please view on desktop and set the zoom level to 100%.</t>
    </r>
  </si>
  <si>
    <t>Since 2024, emissions from downstream leased assets was expanded to include emissions from EV charging facilities and improved coverage of CLI-owned and third-party operationally managed properties, resulting in an increase in emissions.</t>
  </si>
  <si>
    <t>2019 emission intensity figure was updated in 2022 to align with its science-based target baseline (Natural Gas, Compressed Natural Gas, Petrol, Liquefied Petroleum Gas, Purchased electricity, District heating, and District cooling), and further updated in 2023 to include fugitive emissions from chiller top ups. In 2025, CLI further extended the scope of its emission intensity figure to include on-site diesel, which is mainly used for backup generators, and vehicle fuels, which are mainly used for guest transport under lodging properties.</t>
  </si>
  <si>
    <t>In 2025, emissions decreased as a result of changes in asset ownership, leading to emissions originally accounted for under Category 11 to be shifted to Category 13. Emissions decrease also resulted from increased tenant renewable energy procurement in the year.</t>
  </si>
  <si>
    <t>In 2025, emissions increased as a result of changes in asset ownership, leading to emissions originally accounted for under Category 11 to be shifted to Category 13. Emissions increase also resulted from improved coverage of emissions data from EV charging facilities.</t>
  </si>
  <si>
    <t xml:space="preserve">Revenue under management for FY2021, FY2022, FY2023, FY2024 and FY2025 is S$6,706 million, S$7,557 million, S$7,768 million, S$7,960 and S$8,185 million respectively. These values include revenue from CLI’s six listed real estate investment trusts and business trusts (CICT, CLCT, CLAR, CLAS, CLMT and CLINT). </t>
  </si>
  <si>
    <t xml:space="preserve">In 2025, CLI trialled 3 climate scenario platforms  on a selected portfolio of CLI assets reflecting its global footprint and varied asset classes. It found that the outcomes varied significantly across the platforms even when these platforms were drawing climate data from the same source and providing output based on the 1.5̊ C, 2̊ C and 3̊ C scenarios. Directionally, from the 2022 climate scenario analysis the flagged physical risks of coastal and fluvial flooding, and extreme heat, as well as transition risks of carbon price shifts, remain relevant.  </t>
  </si>
  <si>
    <t>CLI is enhancing its data systems and processes to better enable disaggregation of emissions between the consolidated accounting group and other investees.</t>
  </si>
  <si>
    <t>24 properties extract groundwater for use with the appropriate treatment system in place. Meters are installed to monitor water usage.</t>
  </si>
  <si>
    <r>
      <rPr>
        <b/>
        <sz val="11"/>
        <rFont val="Calibri"/>
        <family val="2"/>
        <scheme val="minor"/>
      </rPr>
      <t>GSR2025 Environmental and Manufactured Capital</t>
    </r>
    <r>
      <rPr>
        <sz val="11"/>
        <rFont val="Calibri"/>
        <family val="2"/>
        <scheme val="minor"/>
      </rPr>
      <t xml:space="preserve"> &gt; Climate Transition Plan - Strategy
</t>
    </r>
    <r>
      <rPr>
        <b/>
        <sz val="11"/>
        <rFont val="Calibri"/>
        <family val="2"/>
        <scheme val="minor"/>
      </rPr>
      <t xml:space="preserve">GSR2025 Appendix </t>
    </r>
    <r>
      <rPr>
        <sz val="11"/>
        <rFont val="Calibri"/>
        <family val="2"/>
        <scheme val="minor"/>
      </rPr>
      <t xml:space="preserve">&gt; Disclaimer
</t>
    </r>
    <r>
      <rPr>
        <b/>
        <sz val="11"/>
        <rFont val="Calibri"/>
        <family val="2"/>
        <scheme val="minor"/>
      </rPr>
      <t xml:space="preserve">CRR2023 </t>
    </r>
    <r>
      <rPr>
        <sz val="11"/>
        <rFont val="Calibri"/>
        <family val="2"/>
        <scheme val="minor"/>
      </rPr>
      <t>pg 2, 11</t>
    </r>
  </si>
  <si>
    <r>
      <t xml:space="preserve">Relates to emissions from capital expenditure by corporate and business unit country teams where Purchase Orders were created (same dataset as Cat 1); and embodied carbon from CLI’s development projects in India relating to diesel, purchased electricity, and building materials used in construction activities. The building materials included in the computation are concrete, cement, sand and aggregate, steel, bricks, aluminium, glass, paint, ceramic tiles and granite.
Prior to 2023, multi-year embodied carbon emissions for development projects were only reported in the project completion year. From 2023, CLI changed its methodology to report upfront embodied carbon in the construction year, to allow for more timely disclosure and analysis.
</t>
    </r>
    <r>
      <rPr>
        <b/>
        <sz val="11"/>
        <rFont val="Calibri"/>
        <family val="2"/>
        <scheme val="minor"/>
      </rPr>
      <t>Emission and Conversion factors</t>
    </r>
    <r>
      <rPr>
        <sz val="11"/>
        <rFont val="Calibri"/>
        <family val="2"/>
        <scheme val="minor"/>
      </rPr>
      <t xml:space="preserve">
For computation of 2025 emissions from capital expenditure, spend-based emission factors used were from US EPA Supply Chain Greenhouse Gas Emission Factors v1.3. For computation of 2025 emissions from diesel and purchased electricity used in construction activities, emission factors used were from UK DEFRA GHG Conversion Factors for Company Reporting 2025 and IEA 2025 v1.1 (AR6 Applied). For computation of 2025 embodied carbon emissions of construction materials, densities and coefficients used were from the Inventory of Carbon &amp; Energy (ICE) Version 2.0.
</t>
    </r>
    <r>
      <rPr>
        <b/>
        <sz val="11"/>
        <rFont val="Calibri"/>
        <family val="2"/>
        <scheme val="minor"/>
      </rPr>
      <t>Changes in reporting period</t>
    </r>
    <r>
      <rPr>
        <sz val="11"/>
        <rFont val="Calibri"/>
        <family val="2"/>
        <scheme val="minor"/>
      </rPr>
      <t xml:space="preserve">
CapitaLand Investment has made changes in the procurement process. Procurement of critical services and supplies would require the creation of purchase order (PO). FY 2025 procurement spend disclosed is based on PO only.</t>
    </r>
  </si>
  <si>
    <r>
      <t>This refers to the same-store assets between 2019 and 2025, and Scope 1 and 2 carbon emissions excluding fugitive emissions from chiller top ups which CLI began tracking in 2023. Between 2019 to 2025, there</t>
    </r>
    <r>
      <rPr>
        <b/>
        <sz val="8"/>
        <color theme="1"/>
        <rFont val="Calibri"/>
        <family val="2"/>
        <scheme val="minor"/>
      </rPr>
      <t xml:space="preserve"> </t>
    </r>
    <r>
      <rPr>
        <sz val="8"/>
        <color theme="1"/>
        <rFont val="Calibri"/>
        <family val="2"/>
        <scheme val="minor"/>
      </rPr>
      <t>was an increase comprising 258 lodging/residential properties, 21 business parks/industrial facilities/logistics facilities/data centres, 11 commercial properties/retail properties/integrated developments and two corporate offices. This same-store/like-for-like comparison is to better reflect the decarbonisation performance of the same-store carbon emissions scope in same-store assets.</t>
    </r>
  </si>
  <si>
    <r>
      <t>Scope 2 (location-based)</t>
    </r>
    <r>
      <rPr>
        <sz val="8"/>
        <color rgb="FF2F6649"/>
        <rFont val="Calibri"/>
        <family val="2"/>
        <scheme val="minor"/>
      </rPr>
      <t>[3]</t>
    </r>
  </si>
  <si>
    <r>
      <t>Greenhouse Gas Emissions</t>
    </r>
    <r>
      <rPr>
        <sz val="8"/>
        <color rgb="FF2F6649"/>
        <rFont val="Calibri"/>
        <family val="2"/>
        <scheme val="minor"/>
      </rPr>
      <t>[1]</t>
    </r>
  </si>
  <si>
    <r>
      <t>65,719</t>
    </r>
    <r>
      <rPr>
        <sz val="8"/>
        <color rgb="FF2F6649"/>
        <rFont val="Calibri"/>
        <family val="2"/>
        <scheme val="minor"/>
      </rPr>
      <t>[6]</t>
    </r>
  </si>
  <si>
    <r>
      <t>145,274</t>
    </r>
    <r>
      <rPr>
        <sz val="8"/>
        <color rgb="FF2F6649"/>
        <rFont val="Calibri"/>
        <family val="2"/>
        <scheme val="minor"/>
      </rPr>
      <t>[7]</t>
    </r>
  </si>
  <si>
    <r>
      <t>848,639</t>
    </r>
    <r>
      <rPr>
        <sz val="8"/>
        <color rgb="FF2F6649"/>
        <rFont val="Calibri"/>
        <family val="2"/>
        <scheme val="minor"/>
      </rPr>
      <t>[7]</t>
    </r>
  </si>
  <si>
    <r>
      <t>109,836</t>
    </r>
    <r>
      <rPr>
        <sz val="8"/>
        <color rgb="FF2F6649"/>
        <rFont val="Calibri"/>
        <family val="2"/>
        <scheme val="minor"/>
      </rPr>
      <t>[8]</t>
    </r>
  </si>
  <si>
    <t>In 2025, embodied carbon emissions decreased largely due to fewer active development projects in India which reduced the consumption of construction materials.</t>
  </si>
  <si>
    <r>
      <t>Cat 13 Downstream leased assets (Landlord and tenant emissions of owned properties, and from EV charging facilities, not accounted for in Scope 1 and 2)</t>
    </r>
    <r>
      <rPr>
        <sz val="8"/>
        <color rgb="FF2F6649"/>
        <rFont val="Calibri"/>
        <family val="2"/>
        <scheme val="minor"/>
      </rPr>
      <t>[9]</t>
    </r>
  </si>
  <si>
    <r>
      <t>Emission intensity by floor area, Scope 1 and Scope 2</t>
    </r>
    <r>
      <rPr>
        <sz val="8"/>
        <color rgb="FF2F6649"/>
        <rFont val="Calibri"/>
        <family val="2"/>
        <scheme val="minor"/>
      </rPr>
      <t>[11]</t>
    </r>
  </si>
  <si>
    <r>
      <t>102</t>
    </r>
    <r>
      <rPr>
        <sz val="8"/>
        <color rgb="FF2F6649"/>
        <rFont val="Calibri"/>
        <family val="2"/>
        <scheme val="minor"/>
      </rPr>
      <t>[12]</t>
    </r>
  </si>
  <si>
    <r>
      <t>Indirect energy</t>
    </r>
    <r>
      <rPr>
        <sz val="8"/>
        <color rgb="FF2F6649"/>
        <rFont val="Calibri"/>
        <family val="2"/>
        <scheme val="minor"/>
      </rPr>
      <t>[1]</t>
    </r>
  </si>
  <si>
    <r>
      <t>6.4%</t>
    </r>
    <r>
      <rPr>
        <sz val="8"/>
        <color rgb="FF2F6649"/>
        <rFont val="Calibri"/>
        <family val="2"/>
        <scheme val="minor"/>
      </rPr>
      <t>[2]</t>
    </r>
  </si>
  <si>
    <r>
      <t>9.8%</t>
    </r>
    <r>
      <rPr>
        <sz val="8"/>
        <color rgb="FF2F6649"/>
        <rFont val="Calibri"/>
        <family val="2"/>
        <scheme val="minor"/>
      </rPr>
      <t>[3]</t>
    </r>
  </si>
  <si>
    <r>
      <t>Energy consumption intensity</t>
    </r>
    <r>
      <rPr>
        <sz val="8"/>
        <color rgb="FF2F6649"/>
        <rFont val="Calibri"/>
        <family val="2"/>
        <scheme val="minor"/>
      </rPr>
      <t>[4]</t>
    </r>
  </si>
  <si>
    <r>
      <t>Municipal water supply</t>
    </r>
    <r>
      <rPr>
        <sz val="8"/>
        <color rgb="FF2F6649"/>
        <rFont val="Calibri"/>
        <family val="2"/>
        <scheme val="minor"/>
      </rPr>
      <t>[1]</t>
    </r>
  </si>
  <si>
    <r>
      <t>Groundwater</t>
    </r>
    <r>
      <rPr>
        <sz val="8"/>
        <color rgb="FF2F6649"/>
        <rFont val="Calibri"/>
        <family val="2"/>
        <scheme val="minor"/>
      </rPr>
      <t>[2]</t>
    </r>
  </si>
  <si>
    <r>
      <t>Water consumption intensity</t>
    </r>
    <r>
      <rPr>
        <sz val="8"/>
        <color rgb="FF2F6649"/>
        <rFont val="Calibri"/>
        <family val="2"/>
        <scheme val="minor"/>
      </rPr>
      <t>[3]</t>
    </r>
  </si>
  <si>
    <t>In 2025, this increased due to the adoption of renewable energy via green power purchase agreements (PPAs), renewable energy certificates, and/or the deployment of on-site renewable generation, across 132 operational properties across Singapore, China, India, Austria, Australia, Belgium, Germany, France, Indonesia, Japan, Netherlands, and the United Kingdom (UK), as well as CLI's corporate offices in Singapore which are fully powered by renewable energy.</t>
  </si>
  <si>
    <r>
      <t>CapitaLand Investment (CLI) seeks to provide material sustainability information in line with the recommendations of the Sustainability Accounting Standards Board (SASB). It considered SASB’s Real Estate Sustainability Accounting Standards in developing the following table of key sustainability metrics for its global managed properties, it is aligned to the reporting scope as detailed in CapitaLand Investment Global Sustainability Report (CLI GSR) page 1, which includes coverage of about 600 operating properties in over 20 countries, covering all asset types including commercial, shopping malls, business park, industrial and logistics, integrated development and serviced residences.</t>
    </r>
    <r>
      <rPr>
        <sz val="8"/>
        <color theme="1"/>
        <rFont val="Calibri"/>
        <family val="2"/>
        <scheme val="minor"/>
      </rPr>
      <t>[1]</t>
    </r>
  </si>
  <si>
    <r>
      <t>50% in favour of male</t>
    </r>
    <r>
      <rPr>
        <sz val="8"/>
        <color theme="5"/>
        <rFont val="Calibri"/>
        <family val="2"/>
        <scheme val="minor"/>
      </rPr>
      <t>[2]</t>
    </r>
  </si>
  <si>
    <r>
      <t>962,191</t>
    </r>
    <r>
      <rPr>
        <sz val="8"/>
        <color rgb="FF2F6649"/>
        <rFont val="Calibri"/>
        <family val="2"/>
        <scheme val="minor"/>
      </rPr>
      <t>[10]</t>
    </r>
  </si>
  <si>
    <t>This covers the supply chain (contractors) staff in property management and project development. Supply Chain includes cleaning, security, pest control, landscaping, M&amp;E services such as fire protection, lift and escalator contractors working in Singapore, China, India, Malaysia, Australia, Japan, South Korea, Germany, UK, USA, as well as the global lodging portfolio. The number of workers was computed using full-time equivalents based on the information in the maintenance contracts. The total contractor scheduled working hours do not equate to the total working hours of the total number of contractor staff reported due to incomplete estimation of working hours for performance-based contract arrangement.</t>
  </si>
  <si>
    <t>This represents supply chain vendors that signed a maintenance contract with CLI-owned and operationally managed properties in non-lodging business in Singapore, China, India, Malaysia, and project development contracts in India. This also includes contracts with Global Lodging in Australia, Austria, Bahrain, Belgium, Cambodia, China, France, Germany, Kenya, India, Indonesia, Ireland, Japan, Oman, Malaysia, Netherlands, Philippines, Qatar, Singapore, Saudi Arabia, Spain, Thailand, Turkey, United Arab Emirates (UAE), United Kingdom, and Vietnam.</t>
  </si>
  <si>
    <t xml:space="preserve">[5] </t>
  </si>
  <si>
    <t xml:space="preserve">[6] </t>
  </si>
  <si>
    <t>This refers to active suppliers that directly supply goods, materials, or services to CLI in the reporting year.</t>
  </si>
  <si>
    <t>Non tier 1 suppliers include suppliers that provided their products and services through Tier 1 suppliers to CLI.</t>
  </si>
  <si>
    <t>Description</t>
  </si>
  <si>
    <t>IFRS S2 Indicator</t>
  </si>
  <si>
    <t>Reference</t>
  </si>
  <si>
    <t>Remarks</t>
  </si>
  <si>
    <r>
      <t>61,159</t>
    </r>
    <r>
      <rPr>
        <sz val="8"/>
        <color rgb="FF2F6649"/>
        <rFont val="Calibri"/>
        <family val="2"/>
        <scheme val="minor"/>
      </rPr>
      <t>[2]</t>
    </r>
  </si>
  <si>
    <t>Like-for-like change in energy consumption is -5.20% for 2024-2025.</t>
  </si>
  <si>
    <t>Total energy consumed by CLI’s global portfolio was 6,280 million MJ in 2025, of which grid electricity accounted for 76% and percentage renewable was 8.1% of total energy.</t>
  </si>
  <si>
    <t>CLI takes a strategic approach to water management to enhance the efficiency, resilience and long-term value of the Group’s portfolio. (pg 20)</t>
  </si>
  <si>
    <t>CLI has pledged its support for Task Force on Climate-Related Financial Disclosure (TCFD) recommendations and has voluntarily disclosed some of its climate-related financial disclosures in four key areas as recommended by the TCFD since 2017. (pg 10-17)</t>
  </si>
  <si>
    <t>CLI Global
Sustainability Report 2025 – Pg 35-36</t>
  </si>
  <si>
    <t>26</t>
  </si>
  <si>
    <t>8-23</t>
  </si>
  <si>
    <t>CLI's material Scope 3 categories were identified via a third-party comprehensive Scope 3 inventorisation exercise assessing all 15 GHG Protocol Scope 3 categories. From the exercise, 10 categories were deemed to be relevant. Two categories - Employee commuting (Category 7) and Franchises (Category 14) - were deemed as relevant but were not disclosed as data was unavailable and proxies were not used for disclosure.
CLI will continue to enhance the coverage, accuracy and clarity of its Scope 1, 2, and 3 emissions disclosures. This is contingent on the availability/ accessibility of data upstream and downstream of its value chain (including tenants and suppliers).</t>
  </si>
  <si>
    <t>35-36</t>
  </si>
  <si>
    <t>Managing Sustainability (pg 3-7),
Social and Relationship Capital (pg 28-32),
Organisational Capital (pg 33-36),
AR (pg 37-62)</t>
  </si>
  <si>
    <t>Human Capital (pg 24-27)</t>
  </si>
  <si>
    <t>Environmental and Manufactured Capital (pg 8-23)</t>
  </si>
  <si>
    <t>Social and Relationship Capital (pg 31-32)</t>
  </si>
  <si>
    <r>
      <t>SUPPLY CHAIN (CONTRACTORS)</t>
    </r>
    <r>
      <rPr>
        <sz val="9"/>
        <color theme="0"/>
        <rFont val="Calibri"/>
        <family val="2"/>
        <scheme val="minor"/>
      </rPr>
      <t>[1]</t>
    </r>
  </si>
  <si>
    <t>This refers to all new contract and contract renewal for property management, project development, group technology and digital. This includes the supply chain complying with its code of conduct which is equivalent to or more stringent than the CLI Supply Chain Code of Conduct (CoC). The CoC does not apply to contracts with the government, inter-company, or relating to property acquisitions/divestment transactions, etc.</t>
  </si>
  <si>
    <t>This represents supply chain vendors (Tier-1 suppliers) that signed a maintenance contract with CLI-owned and operationally managed properties in non-lodging business in Singapore, China, India, Malaysia, and project development contracts in India. This also includes contracts with Global Lodging in Australia, Belgium, China, France, Germany, Kazakhstan, Kenya, India, Indonesia, Ireland, Japan, Laos, Oman, Macau, Malaysia, Netherlands, Philippines, Qatar, Singapore, Saudi Arabia, Spain, Thailand, Turkey, United Kingdom, and Vietnam.</t>
  </si>
  <si>
    <t>Ratio is only provided at CLI group level as majority of the senior management is based in Singapore, where CLI is headquartered. There remains a lower representation of women at the senior levels of the organisation where there are three levels of senior management with no female representation.</t>
  </si>
  <si>
    <t>25%
in favour of male</t>
  </si>
  <si>
    <r>
      <t>NEW HIRES RATE (GENDER, AGE, SENIORITY, REGION &amp; NATIONALITY)</t>
    </r>
    <r>
      <rPr>
        <sz val="8"/>
        <color theme="0"/>
        <rFont val="Calibri"/>
        <family val="2"/>
        <scheme val="minor"/>
      </rPr>
      <t>[4]</t>
    </r>
  </si>
  <si>
    <r>
      <t>VOLUNTARY TURNOVER RATE (GENDER, AGE, SENIORITY, REGION &amp; NATIONALITY)</t>
    </r>
    <r>
      <rPr>
        <sz val="8"/>
        <color theme="0"/>
        <rFont val="Calibri"/>
        <family val="2"/>
        <scheme val="minor"/>
      </rPr>
      <t>[4]</t>
    </r>
  </si>
  <si>
    <r>
      <t>Average training hours</t>
    </r>
    <r>
      <rPr>
        <sz val="8"/>
        <color theme="5"/>
        <rFont val="Calibri"/>
        <family val="2"/>
        <scheme val="minor"/>
      </rPr>
      <t>[5]</t>
    </r>
  </si>
  <si>
    <r>
      <t>Training hours by gender, age,staff category &amp; nationality</t>
    </r>
    <r>
      <rPr>
        <sz val="8"/>
        <color theme="5"/>
        <rFont val="Calibri"/>
        <family val="2"/>
        <scheme val="minor"/>
      </rPr>
      <t>[6]</t>
    </r>
  </si>
  <si>
    <r>
      <t>Average training cost</t>
    </r>
    <r>
      <rPr>
        <sz val="8"/>
        <color theme="5"/>
        <rFont val="Calibri"/>
        <family val="2"/>
        <scheme val="minor"/>
      </rPr>
      <t>[7]</t>
    </r>
  </si>
  <si>
    <r>
      <t>2</t>
    </r>
    <r>
      <rPr>
        <sz val="8"/>
        <color theme="5"/>
        <rFont val="Calibri"/>
        <family val="2"/>
        <scheme val="minor"/>
      </rPr>
      <t>[8]</t>
    </r>
  </si>
  <si>
    <r>
      <t>Absentee Rate</t>
    </r>
    <r>
      <rPr>
        <sz val="8"/>
        <color theme="5"/>
        <rFont val="Calibri"/>
        <family val="2"/>
        <scheme val="minor"/>
      </rPr>
      <t>[9]</t>
    </r>
  </si>
  <si>
    <r>
      <t>Total staff scheduled working hours</t>
    </r>
    <r>
      <rPr>
        <sz val="8"/>
        <color theme="5"/>
        <rFont val="Calibri"/>
        <family val="2"/>
        <scheme val="minor"/>
      </rPr>
      <t>[10]</t>
    </r>
  </si>
  <si>
    <t>24</t>
  </si>
  <si>
    <t>&gt;34,000</t>
  </si>
  <si>
    <t>&gt;75,800,000</t>
  </si>
  <si>
    <r>
      <t>0.3</t>
    </r>
    <r>
      <rPr>
        <sz val="8"/>
        <color theme="5"/>
        <rFont val="Calibri"/>
        <family val="2"/>
        <scheme val="minor"/>
      </rPr>
      <t>[2]</t>
    </r>
  </si>
  <si>
    <r>
      <t>6.1</t>
    </r>
    <r>
      <rPr>
        <sz val="8"/>
        <color theme="5"/>
        <rFont val="Calibri"/>
        <family val="2"/>
        <scheme val="minor"/>
      </rPr>
      <t>[2]</t>
    </r>
  </si>
  <si>
    <r>
      <t>49</t>
    </r>
    <r>
      <rPr>
        <sz val="8"/>
        <color theme="5"/>
        <rFont val="Calibri"/>
        <family val="2"/>
        <scheme val="minor"/>
      </rPr>
      <t>[3]</t>
    </r>
  </si>
  <si>
    <r>
      <t>0.6</t>
    </r>
    <r>
      <rPr>
        <sz val="8"/>
        <color theme="5"/>
        <rFont val="Calibri"/>
        <family val="2"/>
        <scheme val="minor"/>
      </rPr>
      <t>[3]</t>
    </r>
  </si>
  <si>
    <r>
      <t>4.1</t>
    </r>
    <r>
      <rPr>
        <sz val="8"/>
        <color theme="5"/>
        <rFont val="Calibri"/>
        <family val="2"/>
        <scheme val="minor"/>
      </rPr>
      <t>[3]</t>
    </r>
  </si>
  <si>
    <r>
      <t>&gt;38,000</t>
    </r>
    <r>
      <rPr>
        <sz val="8"/>
        <color theme="5"/>
        <rFont val="Calibri"/>
        <family val="2"/>
        <scheme val="minor"/>
      </rPr>
      <t>[3]</t>
    </r>
  </si>
  <si>
    <r>
      <t>&gt;84,900,000</t>
    </r>
    <r>
      <rPr>
        <sz val="8"/>
        <color theme="5"/>
        <rFont val="Calibri"/>
        <family val="2"/>
        <scheme val="minor"/>
      </rPr>
      <t>[3]</t>
    </r>
  </si>
  <si>
    <r>
      <t>102</t>
    </r>
    <r>
      <rPr>
        <sz val="8"/>
        <color theme="5"/>
        <rFont val="Calibri"/>
        <family val="2"/>
        <scheme val="minor"/>
      </rPr>
      <t>[4]</t>
    </r>
  </si>
  <si>
    <r>
      <t>0.5</t>
    </r>
    <r>
      <rPr>
        <sz val="8"/>
        <color theme="5"/>
        <rFont val="Calibri"/>
        <family val="2"/>
        <scheme val="minor"/>
      </rPr>
      <t>[5]</t>
    </r>
  </si>
  <si>
    <r>
      <t>4.4</t>
    </r>
    <r>
      <rPr>
        <sz val="8"/>
        <color theme="5"/>
        <rFont val="Calibri"/>
        <family val="2"/>
        <scheme val="minor"/>
      </rPr>
      <t>[5]</t>
    </r>
  </si>
  <si>
    <r>
      <t xml:space="preserve">2025 </t>
    </r>
    <r>
      <rPr>
        <b/>
        <sz val="8"/>
        <color theme="5"/>
        <rFont val="Calibri"/>
        <family val="2"/>
        <scheme val="minor"/>
      </rPr>
      <t>[6]</t>
    </r>
  </si>
  <si>
    <r>
      <t>Total suppliers (Tier-1)</t>
    </r>
    <r>
      <rPr>
        <sz val="8"/>
        <color theme="5"/>
        <rFont val="Calibri"/>
        <family val="2"/>
        <scheme val="minor"/>
      </rPr>
      <t>[7]</t>
    </r>
  </si>
  <si>
    <r>
      <t>Total significant suppliers (Tier-1 and non Tier-1)</t>
    </r>
    <r>
      <rPr>
        <sz val="8"/>
        <color theme="5"/>
        <rFont val="Calibri"/>
        <family val="2"/>
        <scheme val="minor"/>
      </rPr>
      <t>[8]</t>
    </r>
  </si>
  <si>
    <r>
      <t>CLI’s supply chain commits to abide by CLI Supply Chain Code of Conduct</t>
    </r>
    <r>
      <rPr>
        <sz val="8"/>
        <color theme="5"/>
        <rFont val="Calibri"/>
        <family val="2"/>
        <scheme val="minor"/>
      </rPr>
      <t>[9]</t>
    </r>
  </si>
  <si>
    <r>
      <t>100% for Singapore, China, India and Malaysia
67% to 100% for Global Lodging</t>
    </r>
    <r>
      <rPr>
        <sz val="8"/>
        <color theme="5"/>
        <rFont val="Calibri"/>
        <family val="2"/>
        <scheme val="minor"/>
      </rPr>
      <t>[10]</t>
    </r>
  </si>
  <si>
    <r>
      <t xml:space="preserve">100% for Singapore, China, India and Malaysia
100% for Global Lodging for new contracts or contract renewal in FY2025 for its owned and operationally managed property where it has procurement control </t>
    </r>
    <r>
      <rPr>
        <sz val="8"/>
        <color theme="5"/>
        <rFont val="Calibri"/>
        <family val="2"/>
        <scheme val="minor"/>
      </rPr>
      <t xml:space="preserve">[11] </t>
    </r>
  </si>
  <si>
    <t>Social and Relationship Capital (pg 29)
Organisational Capital (pg 35-36)</t>
  </si>
  <si>
    <t>Human Capital (pg 25-27),
Social and Relationship Capital (pg 28-30)</t>
  </si>
  <si>
    <t>Environmental and Manufactured Capital (pg 16-23, GSR2025 Case studies on the CLI website)
Social and Relationship Capital (pg 32),
Organisational Capital (pg 36)</t>
  </si>
  <si>
    <t>In 2025, CLI trialled 3 climate scenario platforms  on a selected portfolio of CLI assets reflecting its global footprint and varied asset classes. It found that the outcomes varied significantly across the platforms even when these platforms were drawing climate data from the same source and providing output based on the 1.5̊ C, 2̊ C and 3̊ C scenarios.</t>
  </si>
  <si>
    <t>While CLI has begun disclosing quantitative metrics such as green capital and operational expenditure; these are not yet disaggregated by specific climate-related risks and opportunities. Disclosure of current financial effects is constrained by data tracking limitations and the nature of certain decarbonisation initiatives, which may not involve direct capital or operating expenditure. Due to measurement uncertainty in estimating anticipated financial effects, quantitative disclosures are currently not practicable, and qualitative information has been provided instead. Efforts to enhance data reliability are ongoing.</t>
  </si>
  <si>
    <r>
      <t xml:space="preserve">Relates to tenant in-use operational emissions of third-party owned but CLI-operationally managed properties. 2025 data covered 101 properties (2024: 85 properties).
</t>
    </r>
    <r>
      <rPr>
        <b/>
        <sz val="11"/>
        <rFont val="Calibri"/>
        <family val="2"/>
        <scheme val="minor"/>
      </rPr>
      <t>Emission and Conversion factors</t>
    </r>
    <r>
      <rPr>
        <sz val="11"/>
        <rFont val="Calibri"/>
        <family val="2"/>
        <scheme val="minor"/>
      </rPr>
      <t xml:space="preserve">
Emission factors used for computation of 2025 emissions were from UK DEFRA GHG Conversion Factors for Company Reporting 2025 and IEA 2025 v1.1 (AR6 Applied).
</t>
    </r>
    <r>
      <rPr>
        <b/>
        <sz val="11"/>
        <rFont val="Calibri"/>
        <family val="2"/>
        <scheme val="minor"/>
      </rPr>
      <t xml:space="preserve">
Changes in reporting period</t>
    </r>
    <r>
      <rPr>
        <sz val="11"/>
        <rFont val="Calibri"/>
        <family val="2"/>
        <scheme val="minor"/>
      </rPr>
      <t xml:space="preserve">
No significant changes.</t>
    </r>
  </si>
  <si>
    <r>
      <t xml:space="preserve">Relates to landlord and tenant in-use operational emissions of CLI-owned but third-party operationally managed properties (including single-lease buildings); and tenant in-use operational emissions of CLI-owned and -operationally managed properties. 2025 data covered 328 properties (2024: 331 properties).
Relates also to emissions from EV charging facilities at CLI-owned and -operationally managed properties. 2025 data covered 120 properties (2024: 111 properties).
</t>
    </r>
    <r>
      <rPr>
        <b/>
        <sz val="11"/>
        <rFont val="Calibri"/>
        <family val="2"/>
        <scheme val="minor"/>
      </rPr>
      <t>Emission and Conversion factors</t>
    </r>
    <r>
      <rPr>
        <sz val="11"/>
        <rFont val="Calibri"/>
        <family val="2"/>
        <scheme val="minor"/>
      </rPr>
      <t xml:space="preserve">
Emission factors used for computation of 2025 emissions were from UK DEFRA GHG Conversion Factors for Company Reporting 2025 and IEA 2025 v1.1 (AR6 Applied).
</t>
    </r>
    <r>
      <rPr>
        <b/>
        <sz val="11"/>
        <rFont val="Calibri"/>
        <family val="2"/>
        <scheme val="minor"/>
      </rPr>
      <t>Changes in reporting period</t>
    </r>
    <r>
      <rPr>
        <sz val="11"/>
        <rFont val="Calibri"/>
        <family val="2"/>
        <scheme val="minor"/>
      </rPr>
      <t xml:space="preserve">
No significant changes</t>
    </r>
  </si>
  <si>
    <r>
      <t>Scope 1 GHG emissions relate to direct emissions from direct fuel combustion (Natural Gas, Compressed Natural Gas, Diesel, Petrol, Liquefied Petroleum Gas) and fugitive emissions from refrigerant use from chiller top-ups and refrigerant gas leakage. 2025 data for direct fuel combustion and fugitive emissions covered 306 properties and 117 properties respectively (2024:</t>
    </r>
    <r>
      <rPr>
        <sz val="11"/>
        <color rgb="FFFF0000"/>
        <rFont val="Calibri"/>
        <family val="2"/>
        <scheme val="minor"/>
      </rPr>
      <t xml:space="preserve"> </t>
    </r>
    <r>
      <rPr>
        <sz val="11"/>
        <rFont val="Calibri"/>
        <family val="2"/>
        <scheme val="minor"/>
      </rPr>
      <t xml:space="preserve">300 properties and 48 properties respectively).
</t>
    </r>
    <r>
      <rPr>
        <b/>
        <sz val="11"/>
        <rFont val="Calibri"/>
        <family val="2"/>
        <scheme val="minor"/>
      </rPr>
      <t>Emission and Conversion factors</t>
    </r>
    <r>
      <rPr>
        <sz val="11"/>
        <rFont val="Calibri"/>
        <family val="2"/>
        <scheme val="minor"/>
      </rPr>
      <t xml:space="preserve">
For computation of 2025 emissions from fuel combustion, emission factors used were from UK DEFRA GHG Conversion Factors for Company Reporting 2025. For computation of 2025 emissions from refrigerants, global warming potential (GWP) rates used were from IPCC Assessment Report 5.
</t>
    </r>
    <r>
      <rPr>
        <b/>
        <sz val="11"/>
        <rFont val="Calibri"/>
        <family val="2"/>
        <scheme val="minor"/>
      </rPr>
      <t>Changes in reporting period</t>
    </r>
    <r>
      <rPr>
        <sz val="11"/>
        <rFont val="Calibri"/>
        <family val="2"/>
        <scheme val="minor"/>
      </rPr>
      <t xml:space="preserve">
No significant changes.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</si>
</sst>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0%"/>
    <numFmt numFmtId="165" formatCode="#,##0.0"/>
    <numFmt numFmtId="166" formatCode="0.0"/>
    <numFmt numFmtId="167" formatCode="_(* #,##0_);_(* \(#,##0\);_(* &quot;-&quot;??_);_(@_)"/>
    <numFmt numFmtId="168" formatCode="0.0000"/>
  </numFmts>
  <fonts count="45" x14ac:knownFonts="1">
    <font>
      <sz val="11"/>
      <color theme="1"/>
      <name val="Calibri"/>
      <family val="2"/>
      <scheme val="minor"/>
    </font>
    <font>
      <b/>
      <sz val="11"/>
      <color theme="1"/>
      <name val="Calibri"/>
      <family val="2"/>
      <scheme val="minor"/>
    </font>
    <font>
      <sz val="8"/>
      <name val="Calibri"/>
      <family val="2"/>
      <scheme val="minor"/>
    </font>
    <font>
      <sz val="25"/>
      <color theme="1"/>
      <name val="Calibri"/>
      <family val="2"/>
      <scheme val="minor"/>
    </font>
    <font>
      <u/>
      <sz val="11"/>
      <color theme="1"/>
      <name val="Calibri"/>
      <family val="2"/>
      <scheme val="minor"/>
    </font>
    <font>
      <sz val="19"/>
      <color theme="1"/>
      <name val="Calibri"/>
      <family val="2"/>
      <scheme val="minor"/>
    </font>
    <font>
      <sz val="17"/>
      <color theme="1"/>
      <name val="Calibri"/>
      <family val="2"/>
      <scheme val="minor"/>
    </font>
    <font>
      <sz val="8"/>
      <color rgb="FF7030A0"/>
      <name val="Calibri"/>
      <family val="2"/>
      <scheme val="minor"/>
    </font>
    <font>
      <sz val="12"/>
      <color theme="0"/>
      <name val="Calibri"/>
      <family val="2"/>
      <scheme val="minor"/>
    </font>
    <font>
      <u/>
      <sz val="11"/>
      <color theme="10"/>
      <name val="Calibri"/>
      <family val="2"/>
      <scheme val="minor"/>
    </font>
    <font>
      <sz val="8"/>
      <color rgb="FF9B6D3B"/>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9"/>
      <color theme="1"/>
      <name val="Arial"/>
      <family val="2"/>
    </font>
    <font>
      <b/>
      <sz val="11"/>
      <name val="Calibri"/>
      <family val="2"/>
      <scheme val="minor"/>
    </font>
    <font>
      <sz val="26"/>
      <name val="Arial"/>
      <family val="2"/>
    </font>
    <font>
      <sz val="11"/>
      <color theme="0"/>
      <name val="Calibri"/>
      <family val="2"/>
      <scheme val="minor"/>
    </font>
    <font>
      <b/>
      <sz val="12"/>
      <color theme="1"/>
      <name val="Calibri"/>
      <family val="2"/>
      <scheme val="minor"/>
    </font>
    <font>
      <b/>
      <sz val="12"/>
      <color theme="1" tint="0.34998626667073579"/>
      <name val="Calibri"/>
      <family val="2"/>
      <scheme val="minor"/>
    </font>
    <font>
      <b/>
      <sz val="12"/>
      <color rgb="FFFF0000"/>
      <name val="Calibri"/>
      <family val="2"/>
      <scheme val="minor"/>
    </font>
    <font>
      <sz val="11"/>
      <color rgb="FF6666FF"/>
      <name val="Calibri"/>
      <family val="2"/>
      <scheme val="minor"/>
    </font>
    <font>
      <sz val="8"/>
      <color rgb="FF086D71"/>
      <name val="Calibri"/>
      <family val="2"/>
      <scheme val="minor"/>
    </font>
    <font>
      <sz val="8"/>
      <color theme="5"/>
      <name val="Calibri"/>
      <family val="2"/>
      <scheme val="minor"/>
    </font>
    <font>
      <sz val="8"/>
      <color theme="1"/>
      <name val="Calibri"/>
      <family val="2"/>
      <scheme val="minor"/>
    </font>
    <font>
      <sz val="11"/>
      <color rgb="FF086D71"/>
      <name val="Calibri"/>
      <family val="2"/>
      <scheme val="minor"/>
    </font>
    <font>
      <sz val="8"/>
      <color theme="0"/>
      <name val="Calibri"/>
      <family val="2"/>
      <scheme val="minor"/>
    </font>
    <font>
      <sz val="11"/>
      <color rgb="FFC00000"/>
      <name val="Calibri"/>
      <family val="2"/>
      <scheme val="minor"/>
    </font>
    <font>
      <i/>
      <sz val="11"/>
      <color theme="1"/>
      <name val="Calibri"/>
      <family val="2"/>
      <scheme val="minor"/>
    </font>
    <font>
      <b/>
      <i/>
      <sz val="11"/>
      <color theme="1"/>
      <name val="Calibri"/>
      <family val="2"/>
      <scheme val="minor"/>
    </font>
    <font>
      <i/>
      <sz val="11"/>
      <name val="Calibri"/>
      <family val="2"/>
      <scheme val="minor"/>
    </font>
    <font>
      <sz val="11"/>
      <color rgb="FF000000"/>
      <name val="Calibri"/>
      <family val="2"/>
    </font>
    <font>
      <sz val="11"/>
      <color theme="1"/>
      <name val="Calibri"/>
      <family val="2"/>
    </font>
    <font>
      <b/>
      <sz val="11"/>
      <color theme="0"/>
      <name val="Calibri"/>
      <family val="2"/>
      <scheme val="minor"/>
    </font>
    <font>
      <sz val="10"/>
      <color rgb="FF000000"/>
      <name val="Times New Roman"/>
      <family val="1"/>
    </font>
    <font>
      <sz val="11"/>
      <color rgb="FF000000"/>
      <name val="Calibri"/>
      <family val="2"/>
      <scheme val="minor"/>
    </font>
    <font>
      <i/>
      <sz val="11"/>
      <color theme="3"/>
      <name val="Calibri"/>
      <family val="2"/>
      <scheme val="minor"/>
    </font>
    <font>
      <b/>
      <u/>
      <sz val="11"/>
      <name val="Calibri"/>
      <family val="2"/>
      <scheme val="minor"/>
    </font>
    <font>
      <sz val="10"/>
      <name val="Arial"/>
      <family val="2"/>
    </font>
    <font>
      <b/>
      <sz val="11"/>
      <color rgb="FF000000"/>
      <name val="Calibri"/>
      <family val="2"/>
      <scheme val="minor"/>
    </font>
    <font>
      <b/>
      <sz val="11"/>
      <color rgb="FFFF0000"/>
      <name val="Calibri"/>
      <family val="2"/>
      <scheme val="minor"/>
    </font>
    <font>
      <b/>
      <sz val="8"/>
      <color theme="1"/>
      <name val="Calibri"/>
      <family val="2"/>
      <scheme val="minor"/>
    </font>
    <font>
      <sz val="8"/>
      <color rgb="FF2F6649"/>
      <name val="Calibri"/>
      <family val="2"/>
      <scheme val="minor"/>
    </font>
    <font>
      <b/>
      <sz val="8"/>
      <color theme="5"/>
      <name val="Calibri"/>
      <family val="2"/>
      <scheme val="minor"/>
    </font>
    <font>
      <sz val="9"/>
      <color theme="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FDDCA1"/>
        <bgColor indexed="64"/>
      </patternFill>
    </fill>
    <fill>
      <patternFill patternType="solid">
        <fgColor rgb="FFD9D9D9"/>
        <bgColor indexed="64"/>
      </patternFill>
    </fill>
    <fill>
      <patternFill patternType="solid">
        <fgColor rgb="FF8FBFB3"/>
        <bgColor indexed="64"/>
      </patternFill>
    </fill>
    <fill>
      <patternFill patternType="solid">
        <fgColor rgb="FF2F6649"/>
        <bgColor indexed="64"/>
      </patternFill>
    </fill>
    <fill>
      <patternFill patternType="solid">
        <fgColor rgb="FFD8751C"/>
        <bgColor indexed="64"/>
      </patternFill>
    </fill>
    <fill>
      <patternFill patternType="solid">
        <fgColor rgb="FF7B5A86"/>
        <bgColor indexed="64"/>
      </patternFill>
    </fill>
    <fill>
      <patternFill patternType="solid">
        <fgColor rgb="FFC4BDC9"/>
        <bgColor indexed="64"/>
      </patternFill>
    </fill>
    <fill>
      <patternFill patternType="solid">
        <fgColor theme="0" tint="-0.34998626667073579"/>
        <bgColor indexed="64"/>
      </patternFill>
    </fill>
  </fills>
  <borders count="12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int="-0.249977111117893"/>
      </top>
      <bottom/>
      <diagonal/>
    </border>
    <border>
      <left style="thin">
        <color theme="0"/>
      </left>
      <right style="thin">
        <color theme="0"/>
      </right>
      <top style="thin">
        <color theme="0" tint="-0.249977111117893"/>
      </top>
      <bottom style="thin">
        <color theme="0" tint="-0.249977111117893"/>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style="thin">
        <color theme="0"/>
      </left>
      <right style="thin">
        <color theme="0"/>
      </right>
      <top/>
      <bottom style="thin">
        <color theme="0" tint="-0.249977111117893"/>
      </bottom>
      <diagonal/>
    </border>
    <border>
      <left style="thin">
        <color theme="0"/>
      </left>
      <right/>
      <top style="thin">
        <color theme="0" tint="-0.249977111117893"/>
      </top>
      <bottom style="thin">
        <color theme="0" tint="-0.249977111117893"/>
      </bottom>
      <diagonal/>
    </border>
    <border>
      <left/>
      <right style="thin">
        <color theme="0"/>
      </right>
      <top style="thin">
        <color theme="0" tint="-0.249977111117893"/>
      </top>
      <bottom style="thin">
        <color theme="0" tint="-0.249977111117893"/>
      </bottom>
      <diagonal/>
    </border>
    <border>
      <left style="thin">
        <color theme="0"/>
      </left>
      <right/>
      <top style="thin">
        <color theme="0" tint="-0.499984740745262"/>
      </top>
      <bottom style="thin">
        <color theme="0" tint="-0.249977111117893"/>
      </bottom>
      <diagonal/>
    </border>
    <border>
      <left/>
      <right/>
      <top style="thin">
        <color theme="0" tint="-0.499984740745262"/>
      </top>
      <bottom style="thin">
        <color theme="0" tint="-0.249977111117893"/>
      </bottom>
      <diagonal/>
    </border>
    <border>
      <left/>
      <right style="thin">
        <color theme="0"/>
      </right>
      <top style="thin">
        <color theme="0" tint="-0.499984740745262"/>
      </top>
      <bottom style="thin">
        <color theme="0" tint="-0.249977111117893"/>
      </bottom>
      <diagonal/>
    </border>
    <border>
      <left style="thin">
        <color theme="0"/>
      </left>
      <right style="thin">
        <color theme="0"/>
      </right>
      <top style="thin">
        <color theme="0" tint="-0.499984740745262"/>
      </top>
      <bottom style="thin">
        <color theme="0" tint="-0.249977111117893"/>
      </bottom>
      <diagonal/>
    </border>
    <border>
      <left style="thin">
        <color theme="0"/>
      </left>
      <right style="thin">
        <color theme="0"/>
      </right>
      <top style="thin">
        <color theme="0" tint="-0.34998626667073579"/>
      </top>
      <bottom/>
      <diagonal/>
    </border>
    <border>
      <left style="thin">
        <color theme="0"/>
      </left>
      <right style="thin">
        <color theme="0"/>
      </right>
      <top style="thin">
        <color theme="0" tint="-0.34998626667073579"/>
      </top>
      <bottom style="thin">
        <color theme="0" tint="-0.34998626667073579"/>
      </bottom>
      <diagonal/>
    </border>
    <border>
      <left style="thin">
        <color theme="0"/>
      </left>
      <right/>
      <top style="thin">
        <color theme="0" tint="-0.34998626667073579"/>
      </top>
      <bottom style="thin">
        <color theme="0"/>
      </bottom>
      <diagonal/>
    </border>
    <border>
      <left/>
      <right/>
      <top style="thin">
        <color theme="0" tint="-0.34998626667073579"/>
      </top>
      <bottom style="thin">
        <color theme="0"/>
      </bottom>
      <diagonal/>
    </border>
    <border>
      <left/>
      <right style="thin">
        <color theme="0"/>
      </right>
      <top style="thin">
        <color theme="0" tint="-0.34998626667073579"/>
      </top>
      <bottom style="thin">
        <color theme="0"/>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tint="-0.34998626667073579"/>
      </left>
      <right style="thin">
        <color theme="0"/>
      </right>
      <top style="thin">
        <color theme="0"/>
      </top>
      <bottom style="thin">
        <color theme="0"/>
      </bottom>
      <diagonal/>
    </border>
    <border>
      <left style="thin">
        <color theme="0"/>
      </left>
      <right/>
      <top style="thin">
        <color theme="0" tint="-0.34998626667073579"/>
      </top>
      <bottom style="thin">
        <color theme="0" tint="-0.34998626667073579"/>
      </bottom>
      <diagonal/>
    </border>
    <border>
      <left style="thin">
        <color theme="0"/>
      </left>
      <right/>
      <top style="thin">
        <color theme="0" tint="-0.34998626667073579"/>
      </top>
      <bottom/>
      <diagonal/>
    </border>
    <border>
      <left style="thin">
        <color theme="0"/>
      </left>
      <right/>
      <top/>
      <bottom/>
      <diagonal/>
    </border>
    <border>
      <left/>
      <right style="thin">
        <color theme="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style="thin">
        <color theme="0" tint="-0.14999847407452621"/>
      </right>
      <top/>
      <bottom style="thin">
        <color theme="0" tint="-0.14999847407452621"/>
      </bottom>
      <diagonal/>
    </border>
    <border>
      <left style="thin">
        <color theme="0"/>
      </left>
      <right style="thin">
        <color theme="0"/>
      </right>
      <top style="thin">
        <color theme="0"/>
      </top>
      <bottom style="thin">
        <color theme="0" tint="-0.499984740745262"/>
      </bottom>
      <diagonal/>
    </border>
    <border>
      <left style="thin">
        <color theme="0"/>
      </left>
      <right/>
      <top style="thin">
        <color theme="0" tint="-0.249977111117893"/>
      </top>
      <bottom/>
      <diagonal/>
    </border>
    <border>
      <left/>
      <right style="thin">
        <color theme="0"/>
      </right>
      <top style="thin">
        <color theme="0" tint="-0.249977111117893"/>
      </top>
      <bottom/>
      <diagonal/>
    </border>
    <border>
      <left style="thin">
        <color theme="0"/>
      </left>
      <right/>
      <top/>
      <bottom style="thin">
        <color theme="0" tint="-0.249977111117893"/>
      </bottom>
      <diagonal/>
    </border>
    <border>
      <left/>
      <right style="thin">
        <color theme="0"/>
      </right>
      <top/>
      <bottom style="thin">
        <color theme="0" tint="-0.249977111117893"/>
      </bottom>
      <diagonal/>
    </border>
    <border>
      <left style="thin">
        <color theme="0"/>
      </left>
      <right style="thin">
        <color theme="0"/>
      </right>
      <top/>
      <bottom style="thin">
        <color theme="0" tint="-0.499984740745262"/>
      </bottom>
      <diagonal/>
    </border>
    <border>
      <left style="thin">
        <color theme="0"/>
      </left>
      <right style="thin">
        <color theme="0"/>
      </right>
      <top style="thin">
        <color theme="0" tint="-0.249977111117893"/>
      </top>
      <bottom style="thin">
        <color theme="0" tint="-0.14999847407452621"/>
      </bottom>
      <diagonal/>
    </border>
    <border>
      <left style="thin">
        <color theme="0"/>
      </left>
      <right style="thin">
        <color theme="0"/>
      </right>
      <top style="thin">
        <color theme="0" tint="-0.14999847407452621"/>
      </top>
      <bottom style="thin">
        <color theme="0" tint="-0.249977111117893"/>
      </bottom>
      <diagonal/>
    </border>
    <border>
      <left style="thin">
        <color theme="0"/>
      </left>
      <right/>
      <top style="thin">
        <color theme="0" tint="-0.249977111117893"/>
      </top>
      <bottom style="thin">
        <color theme="0" tint="-0.14999847407452621"/>
      </bottom>
      <diagonal/>
    </border>
    <border>
      <left style="thin">
        <color theme="0"/>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right>
      <top style="thin">
        <color theme="0" tint="-0.14999847407452621"/>
      </top>
      <bottom style="thin">
        <color theme="0" tint="-0.249977111117893"/>
      </bottom>
      <diagonal/>
    </border>
    <border>
      <left style="thin">
        <color theme="0"/>
      </left>
      <right/>
      <top/>
      <bottom style="thin">
        <color theme="0"/>
      </bottom>
      <diagonal/>
    </border>
    <border>
      <left/>
      <right/>
      <top style="thin">
        <color theme="0" tint="-0.249977111117893"/>
      </top>
      <bottom/>
      <diagonal/>
    </border>
    <border>
      <left/>
      <right/>
      <top style="thin">
        <color theme="0" tint="-0.249977111117893"/>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style="thin">
        <color theme="0" tint="-0.499984740745262"/>
      </left>
      <right/>
      <top style="thin">
        <color theme="0" tint="-0.499984740745262"/>
      </top>
      <bottom style="thin">
        <color theme="0" tint="-0.499984740745262"/>
      </bottom>
      <diagonal/>
    </border>
    <border>
      <left style="thin">
        <color theme="0" tint="-0.14999847407452621"/>
      </left>
      <right/>
      <top/>
      <bottom style="thin">
        <color theme="0" tint="-0.1499984740745262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right>
      <top/>
      <bottom style="thin">
        <color theme="0"/>
      </bottom>
      <diagonal/>
    </border>
    <border>
      <left style="thin">
        <color theme="0"/>
      </left>
      <right style="thin">
        <color theme="0"/>
      </right>
      <top style="thin">
        <color theme="0" tint="-0.249977111117893"/>
      </top>
      <bottom style="thin">
        <color indexed="64"/>
      </bottom>
      <diagonal/>
    </border>
    <border>
      <left style="thin">
        <color theme="0"/>
      </left>
      <right/>
      <top style="thin">
        <color theme="0" tint="-0.249977111117893"/>
      </top>
      <bottom style="thin">
        <color indexed="64"/>
      </bottom>
      <diagonal/>
    </border>
    <border>
      <left style="thin">
        <color theme="0"/>
      </left>
      <right style="thin">
        <color theme="0"/>
      </right>
      <top style="thin">
        <color theme="0" tint="-0.14999847407452621"/>
      </top>
      <bottom style="thin">
        <color indexed="64"/>
      </bottom>
      <diagonal/>
    </border>
    <border>
      <left/>
      <right/>
      <top/>
      <bottom style="thin">
        <color theme="0" tint="-0.499984740745262"/>
      </bottom>
      <diagonal/>
    </border>
    <border>
      <left/>
      <right/>
      <top style="thin">
        <color theme="0" tint="-0.249977111117893"/>
      </top>
      <bottom style="thin">
        <color theme="0" tint="-0.499984740745262"/>
      </bottom>
      <diagonal/>
    </border>
    <border>
      <left/>
      <right style="thin">
        <color theme="0"/>
      </right>
      <top style="thin">
        <color theme="0"/>
      </top>
      <bottom/>
      <diagonal/>
    </border>
    <border>
      <left/>
      <right style="thin">
        <color theme="0" tint="-0.499984740745262"/>
      </right>
      <top style="thin">
        <color theme="0" tint="-0.499984740745262"/>
      </top>
      <bottom style="thin">
        <color theme="0" tint="-0.499984740745262"/>
      </bottom>
      <diagonal/>
    </border>
    <border>
      <left/>
      <right style="thin">
        <color theme="0" tint="-0.14999847407452621"/>
      </right>
      <top/>
      <bottom style="thin">
        <color theme="0" tint="-0.14999847407452621"/>
      </bottom>
      <diagonal/>
    </border>
    <border>
      <left style="thin">
        <color theme="0" tint="-0.14999847407452621"/>
      </left>
      <right/>
      <top style="thin">
        <color theme="0" tint="-0.249977111117893"/>
      </top>
      <bottom style="thin">
        <color theme="0" tint="-0.499984740745262"/>
      </bottom>
      <diagonal/>
    </border>
    <border>
      <left/>
      <right style="thin">
        <color theme="0" tint="-0.14999847407452621"/>
      </right>
      <top style="thin">
        <color theme="0" tint="-0.249977111117893"/>
      </top>
      <bottom style="thin">
        <color theme="0" tint="-0.499984740745262"/>
      </bottom>
      <diagonal/>
    </border>
    <border>
      <left style="thin">
        <color theme="0"/>
      </left>
      <right style="thin">
        <color theme="0"/>
      </right>
      <top style="thin">
        <color theme="0" tint="-0.499984740745262"/>
      </top>
      <bottom/>
      <diagonal/>
    </border>
    <border>
      <left style="thin">
        <color theme="0"/>
      </left>
      <right style="thin">
        <color theme="0"/>
      </right>
      <top style="thin">
        <color theme="0" tint="-0.499984740745262"/>
      </top>
      <bottom style="thin">
        <color theme="0" tint="-0.14999847407452621"/>
      </bottom>
      <diagonal/>
    </border>
    <border>
      <left/>
      <right style="thin">
        <color theme="5" tint="0.79998168889431442"/>
      </right>
      <top/>
      <bottom style="thin">
        <color theme="0" tint="-0.499984740745262"/>
      </bottom>
      <diagonal/>
    </border>
    <border>
      <left/>
      <right style="thin">
        <color theme="5" tint="0.79998168889431442"/>
      </right>
      <top/>
      <bottom/>
      <diagonal/>
    </border>
    <border>
      <left style="thin">
        <color theme="5" tint="0.79998168889431442"/>
      </left>
      <right/>
      <top/>
      <bottom style="thin">
        <color theme="0" tint="-0.499984740745262"/>
      </bottom>
      <diagonal/>
    </border>
    <border>
      <left style="thin">
        <color theme="5" tint="0.79998168889431442"/>
      </left>
      <right/>
      <top/>
      <bottom/>
      <diagonal/>
    </border>
    <border>
      <left style="thin">
        <color rgb="FFF36F23"/>
      </left>
      <right style="thin">
        <color rgb="FFF36F23"/>
      </right>
      <top style="thin">
        <color rgb="FFF36F23"/>
      </top>
      <bottom style="thin">
        <color rgb="FFF36F23"/>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bottom style="thin">
        <color indexed="64"/>
      </bottom>
      <diagonal/>
    </border>
    <border>
      <left/>
      <right style="thin">
        <color theme="0"/>
      </right>
      <top style="thin">
        <color theme="0" tint="-0.249977111117893"/>
      </top>
      <bottom style="thin">
        <color indexed="64"/>
      </bottom>
      <diagonal/>
    </border>
    <border>
      <left style="thin">
        <color theme="0"/>
      </left>
      <right style="thin">
        <color theme="0"/>
      </right>
      <top style="thin">
        <color theme="0" tint="-0.14999847407452621"/>
      </top>
      <bottom style="thin">
        <color theme="0" tint="-0.14999847407452621"/>
      </bottom>
      <diagonal/>
    </border>
    <border>
      <left style="thin">
        <color theme="0"/>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left>
      <right style="thin">
        <color theme="0"/>
      </right>
      <top/>
      <bottom style="thin">
        <color theme="0" tint="-0.14999847407452621"/>
      </bottom>
      <diagonal/>
    </border>
    <border>
      <left style="thin">
        <color theme="0"/>
      </left>
      <right/>
      <top/>
      <bottom style="thin">
        <color theme="0" tint="-0.499984740745262"/>
      </bottom>
      <diagonal/>
    </border>
    <border>
      <left/>
      <right style="thin">
        <color theme="0"/>
      </right>
      <top/>
      <bottom style="thin">
        <color theme="0" tint="-0.499984740745262"/>
      </bottom>
      <diagonal/>
    </border>
    <border>
      <left style="thin">
        <color theme="0"/>
      </left>
      <right/>
      <top/>
      <bottom style="thin">
        <color theme="0" tint="-0.14999847407452621"/>
      </bottom>
      <diagonal/>
    </border>
    <border>
      <left/>
      <right/>
      <top/>
      <bottom style="thin">
        <color theme="0" tint="-0.14999847407452621"/>
      </bottom>
      <diagonal/>
    </border>
    <border>
      <left/>
      <right style="thin">
        <color theme="0"/>
      </right>
      <top/>
      <bottom style="thin">
        <color theme="0" tint="-0.14999847407452621"/>
      </bottom>
      <diagonal/>
    </border>
    <border>
      <left style="thin">
        <color theme="0"/>
      </left>
      <right/>
      <top style="thin">
        <color theme="0" tint="-0.14999847407452621"/>
      </top>
      <bottom style="thin">
        <color indexed="64"/>
      </bottom>
      <diagonal/>
    </border>
    <border>
      <left/>
      <right style="thin">
        <color theme="0"/>
      </right>
      <top style="thin">
        <color theme="0" tint="-0.14999847407452621"/>
      </top>
      <bottom style="thin">
        <color indexed="64"/>
      </bottom>
      <diagonal/>
    </border>
    <border>
      <left/>
      <right style="thin">
        <color theme="0"/>
      </right>
      <top/>
      <bottom style="thin">
        <color indexed="64"/>
      </bottom>
      <diagonal/>
    </border>
    <border>
      <left/>
      <right/>
      <top/>
      <bottom style="thin">
        <color theme="0" tint="-0.249977111117893"/>
      </bottom>
      <diagonal/>
    </border>
    <border>
      <left style="thin">
        <color rgb="FF8FBFB3"/>
      </left>
      <right style="thin">
        <color rgb="FF8FBFB3"/>
      </right>
      <top style="thin">
        <color rgb="FF8FBFB3"/>
      </top>
      <bottom style="thin">
        <color rgb="FF8FBFB3"/>
      </bottom>
      <diagonal/>
    </border>
    <border>
      <left/>
      <right/>
      <top style="thin">
        <color theme="0" tint="-0.249977111117893"/>
      </top>
      <bottom style="thin">
        <color indexed="64"/>
      </bottom>
      <diagonal/>
    </border>
    <border>
      <left/>
      <right/>
      <top/>
      <bottom style="thin">
        <color indexed="64"/>
      </bottom>
      <diagonal/>
    </border>
    <border>
      <left/>
      <right style="medium">
        <color rgb="FFFFFFFF"/>
      </right>
      <top style="medium">
        <color rgb="FFBFBFBF"/>
      </top>
      <bottom style="thin">
        <color indexed="64"/>
      </bottom>
      <diagonal/>
    </border>
    <border>
      <left style="thin">
        <color rgb="FFD8751C"/>
      </left>
      <right style="thin">
        <color rgb="FFF36F23"/>
      </right>
      <top style="thin">
        <color rgb="FFF36F23"/>
      </top>
      <bottom style="thin">
        <color rgb="FFF36F23"/>
      </bottom>
      <diagonal/>
    </border>
    <border>
      <left style="thin">
        <color rgb="FFD8751C"/>
      </left>
      <right style="thin">
        <color rgb="FFD8751C"/>
      </right>
      <top style="thin">
        <color rgb="FFF36F23"/>
      </top>
      <bottom style="thin">
        <color rgb="FFF36F23"/>
      </bottom>
      <diagonal/>
    </border>
    <border>
      <left/>
      <right/>
      <top style="thin">
        <color rgb="FFF36F23"/>
      </top>
      <bottom style="thin">
        <color rgb="FFF36F23"/>
      </bottom>
      <diagonal/>
    </border>
    <border>
      <left/>
      <right/>
      <top style="thin">
        <color rgb="FFD8751C"/>
      </top>
      <bottom style="thin">
        <color theme="0" tint="-0.499984740745262"/>
      </bottom>
      <diagonal/>
    </border>
    <border>
      <left style="thin">
        <color rgb="FFF36F23"/>
      </left>
      <right style="thin">
        <color rgb="FFD8751C"/>
      </right>
      <top style="thin">
        <color rgb="FFD8751C"/>
      </top>
      <bottom style="thin">
        <color rgb="FFD8751C"/>
      </bottom>
      <diagonal/>
    </border>
    <border>
      <left style="thin">
        <color theme="0"/>
      </left>
      <right style="thin">
        <color theme="0"/>
      </right>
      <top style="thin">
        <color theme="0" tint="-0.499984740745262"/>
      </top>
      <bottom style="thin">
        <color indexed="64"/>
      </bottom>
      <diagonal/>
    </border>
    <border>
      <left style="thin">
        <color theme="0"/>
      </left>
      <right/>
      <top style="thin">
        <color theme="0" tint="-0.499984740745262"/>
      </top>
      <bottom style="thin">
        <color indexed="64"/>
      </bottom>
      <diagonal/>
    </border>
    <border>
      <left/>
      <right style="thin">
        <color theme="0"/>
      </right>
      <top style="thin">
        <color theme="0" tint="-0.499984740745262"/>
      </top>
      <bottom style="thin">
        <color indexed="64"/>
      </bottom>
      <diagonal/>
    </border>
    <border>
      <left/>
      <right style="medium">
        <color rgb="FFFFFFFF"/>
      </right>
      <top style="thin">
        <color theme="0" tint="-0.249977111117893"/>
      </top>
      <bottom style="thin">
        <color theme="0" tint="-0.249977111117893"/>
      </bottom>
      <diagonal/>
    </border>
    <border>
      <left style="thin">
        <color rgb="FFD8751C"/>
      </left>
      <right style="thin">
        <color rgb="FFD8751C"/>
      </right>
      <top style="thin">
        <color rgb="FFD8751C"/>
      </top>
      <bottom style="thin">
        <color rgb="FFD8751C"/>
      </bottom>
      <diagonal/>
    </border>
    <border>
      <left style="thin">
        <color rgb="FFF36F23"/>
      </left>
      <right style="thin">
        <color rgb="FFF36F23"/>
      </right>
      <top/>
      <bottom style="thin">
        <color rgb="FFF36F23"/>
      </bottom>
      <diagonal/>
    </border>
    <border>
      <left style="thin">
        <color rgb="FFF36F23"/>
      </left>
      <right style="thin">
        <color rgb="FFD8751C"/>
      </right>
      <top/>
      <bottom style="thin">
        <color rgb="FFD8751C"/>
      </bottom>
      <diagonal/>
    </border>
    <border>
      <left style="thin">
        <color rgb="FFD8751C"/>
      </left>
      <right style="thin">
        <color rgb="FFD8751C"/>
      </right>
      <top/>
      <bottom style="thin">
        <color rgb="FFF36F23"/>
      </bottom>
      <diagonal/>
    </border>
    <border>
      <left/>
      <right/>
      <top/>
      <bottom style="thin">
        <color rgb="FFF36F23"/>
      </bottom>
      <diagonal/>
    </border>
    <border>
      <left style="thin">
        <color rgb="FFD8751C"/>
      </left>
      <right style="thin">
        <color rgb="FFF36F23"/>
      </right>
      <top/>
      <bottom style="thin">
        <color rgb="FFF36F23"/>
      </bottom>
      <diagonal/>
    </border>
    <border>
      <left style="thin">
        <color rgb="FF7B5A86"/>
      </left>
      <right style="thin">
        <color rgb="FF7B5A86"/>
      </right>
      <top style="thin">
        <color rgb="FF7B5A86"/>
      </top>
      <bottom style="thin">
        <color rgb="FF7B5A86"/>
      </bottom>
      <diagonal/>
    </border>
    <border>
      <left style="thin">
        <color rgb="FFC4BDC9"/>
      </left>
      <right style="thin">
        <color rgb="FFC4BDC9"/>
      </right>
      <top style="thin">
        <color rgb="FFC4BDC9"/>
      </top>
      <bottom style="thin">
        <color rgb="FFC4BDC9"/>
      </bottom>
      <diagonal/>
    </border>
    <border>
      <left style="thin">
        <color rgb="FF7B5A86"/>
      </left>
      <right style="thin">
        <color rgb="FF7B5A86"/>
      </right>
      <top style="thin">
        <color rgb="FF7B5A86"/>
      </top>
      <bottom/>
      <diagonal/>
    </border>
    <border>
      <left style="thin">
        <color rgb="FFC4BDC9"/>
      </left>
      <right style="thin">
        <color rgb="FFC4BDC9"/>
      </right>
      <top/>
      <bottom style="thin">
        <color rgb="FFC4BDC9"/>
      </bottom>
      <diagonal/>
    </border>
    <border>
      <left/>
      <right/>
      <top style="thin">
        <color theme="0" tint="-0.499984740745262"/>
      </top>
      <bottom style="thin">
        <color indexed="64"/>
      </bottom>
      <diagonal/>
    </border>
    <border>
      <left style="thin">
        <color theme="0" tint="-0.499984740745262"/>
      </left>
      <right style="thin">
        <color theme="0" tint="-0.499984740745262"/>
      </right>
      <top style="thin">
        <color indexed="64"/>
      </top>
      <bottom style="thin">
        <color theme="0" tint="-0.249977111117893"/>
      </bottom>
      <diagonal/>
    </border>
    <border>
      <left style="thin">
        <color theme="0" tint="-0.14999847407452621"/>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249977111117893"/>
      </top>
      <bottom style="thin">
        <color theme="0" tint="-0.499984740745262"/>
      </bottom>
      <diagonal/>
    </border>
  </borders>
  <cellStyleXfs count="7">
    <xf numFmtId="0" fontId="0" fillId="0" borderId="0"/>
    <xf numFmtId="0" fontId="9"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34" fillId="0" borderId="0"/>
    <xf numFmtId="9" fontId="34" fillId="0" borderId="0" applyFont="0" applyFill="0" applyBorder="0" applyAlignment="0" applyProtection="0"/>
    <xf numFmtId="43" fontId="38" fillId="0" borderId="0"/>
  </cellStyleXfs>
  <cellXfs count="591">
    <xf numFmtId="0" fontId="0" fillId="0" borderId="0" xfId="0"/>
    <xf numFmtId="0" fontId="0" fillId="0" borderId="1" xfId="0" applyBorder="1" applyAlignment="1">
      <alignment horizontal="left" vertical="top"/>
    </xf>
    <xf numFmtId="0" fontId="3" fillId="0" borderId="1" xfId="0" applyFont="1" applyBorder="1" applyAlignment="1">
      <alignment horizontal="left" vertical="top"/>
    </xf>
    <xf numFmtId="0" fontId="1"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0" fontId="0" fillId="0" borderId="1" xfId="0" applyBorder="1" applyAlignment="1">
      <alignment vertical="top" wrapText="1"/>
    </xf>
    <xf numFmtId="0" fontId="1" fillId="0" borderId="11" xfId="0" applyFont="1" applyBorder="1" applyAlignment="1">
      <alignment horizontal="left" vertical="top"/>
    </xf>
    <xf numFmtId="3" fontId="0" fillId="0" borderId="11" xfId="0" applyNumberFormat="1" applyBorder="1" applyAlignment="1">
      <alignment horizontal="left" vertical="top"/>
    </xf>
    <xf numFmtId="0" fontId="0" fillId="2" borderId="11" xfId="0" applyFill="1" applyBorder="1" applyAlignment="1">
      <alignment horizontal="left" vertical="top"/>
    </xf>
    <xf numFmtId="0" fontId="0" fillId="0" borderId="11" xfId="0" applyBorder="1" applyAlignment="1">
      <alignment horizontal="left" vertical="top"/>
    </xf>
    <xf numFmtId="0" fontId="1" fillId="0" borderId="5" xfId="0" applyFont="1" applyBorder="1" applyAlignment="1">
      <alignment horizontal="left" vertical="top"/>
    </xf>
    <xf numFmtId="0" fontId="1" fillId="0" borderId="10" xfId="0" applyFont="1" applyBorder="1" applyAlignment="1">
      <alignment horizontal="left" vertical="top"/>
    </xf>
    <xf numFmtId="0" fontId="0" fillId="0" borderId="9" xfId="0" applyBorder="1" applyAlignment="1">
      <alignment horizontal="left" vertical="top"/>
    </xf>
    <xf numFmtId="0" fontId="1" fillId="0" borderId="1" xfId="0" applyFont="1" applyBorder="1" applyAlignment="1">
      <alignment horizontal="left" vertical="top"/>
    </xf>
    <xf numFmtId="3" fontId="0" fillId="0" borderId="1" xfId="0" applyNumberFormat="1" applyBorder="1" applyAlignment="1">
      <alignment horizontal="left" vertical="top"/>
    </xf>
    <xf numFmtId="0" fontId="3" fillId="0" borderId="2"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horizontal="left" vertical="top" indent="1"/>
    </xf>
    <xf numFmtId="9" fontId="0" fillId="0" borderId="3" xfId="0" applyNumberFormat="1" applyBorder="1" applyAlignment="1">
      <alignment horizontal="left" vertical="top" wrapText="1"/>
    </xf>
    <xf numFmtId="9" fontId="0" fillId="0" borderId="5" xfId="0" applyNumberFormat="1" applyBorder="1" applyAlignment="1">
      <alignment horizontal="left" vertical="top"/>
    </xf>
    <xf numFmtId="9" fontId="0" fillId="0" borderId="11" xfId="0" applyNumberFormat="1" applyBorder="1" applyAlignment="1">
      <alignment horizontal="left" vertical="top"/>
    </xf>
    <xf numFmtId="9" fontId="0" fillId="0" borderId="11" xfId="0" applyNumberFormat="1" applyBorder="1" applyAlignment="1">
      <alignment horizontal="left" vertical="top" wrapText="1"/>
    </xf>
    <xf numFmtId="0" fontId="0" fillId="0" borderId="5" xfId="0" applyBorder="1" applyAlignment="1">
      <alignment horizontal="left" vertical="top" wrapText="1"/>
    </xf>
    <xf numFmtId="3" fontId="0" fillId="0" borderId="5" xfId="0" applyNumberFormat="1" applyBorder="1" applyAlignment="1">
      <alignment horizontal="left" vertical="top"/>
    </xf>
    <xf numFmtId="9" fontId="0" fillId="0" borderId="4" xfId="0" applyNumberFormat="1" applyBorder="1" applyAlignment="1">
      <alignment horizontal="left" vertical="top" wrapText="1"/>
    </xf>
    <xf numFmtId="3" fontId="0" fillId="2" borderId="11" xfId="0" applyNumberFormat="1" applyFill="1" applyBorder="1" applyAlignment="1">
      <alignment horizontal="left" vertical="top"/>
    </xf>
    <xf numFmtId="0" fontId="0" fillId="0" borderId="17" xfId="0" applyBorder="1" applyAlignment="1">
      <alignment horizontal="left" vertical="top"/>
    </xf>
    <xf numFmtId="0" fontId="0" fillId="0" borderId="23" xfId="0" applyBorder="1" applyAlignment="1">
      <alignment horizontal="left" vertical="top" wrapText="1"/>
    </xf>
    <xf numFmtId="0" fontId="1" fillId="0" borderId="23" xfId="0" applyFont="1" applyBorder="1" applyAlignment="1">
      <alignment horizontal="left" vertical="top" wrapText="1"/>
    </xf>
    <xf numFmtId="0" fontId="0" fillId="0" borderId="24" xfId="0" applyBorder="1" applyAlignment="1">
      <alignment horizontal="left" vertical="top"/>
    </xf>
    <xf numFmtId="0" fontId="0" fillId="4" borderId="30" xfId="0" applyFill="1" applyBorder="1" applyAlignment="1">
      <alignment horizontal="left" vertical="top"/>
    </xf>
    <xf numFmtId="0" fontId="1" fillId="4" borderId="30" xfId="0" applyFont="1" applyFill="1" applyBorder="1" applyAlignment="1">
      <alignment horizontal="left" vertical="top"/>
    </xf>
    <xf numFmtId="0" fontId="8" fillId="3" borderId="29" xfId="0" applyFont="1" applyFill="1" applyBorder="1" applyAlignment="1">
      <alignment horizontal="left" vertical="top"/>
    </xf>
    <xf numFmtId="0" fontId="0" fillId="3" borderId="29" xfId="0" applyFill="1" applyBorder="1" applyAlignment="1">
      <alignment horizontal="left" vertical="top"/>
    </xf>
    <xf numFmtId="0" fontId="10" fillId="0" borderId="1" xfId="0" applyFont="1" applyBorder="1" applyAlignment="1">
      <alignment horizontal="left" vertical="top"/>
    </xf>
    <xf numFmtId="0" fontId="0" fillId="0" borderId="31" xfId="0" applyBorder="1" applyAlignment="1">
      <alignment horizontal="left" vertical="top"/>
    </xf>
    <xf numFmtId="0" fontId="0" fillId="0" borderId="34" xfId="0" applyBorder="1" applyAlignment="1">
      <alignment horizontal="left" vertical="top"/>
    </xf>
    <xf numFmtId="0" fontId="0" fillId="0" borderId="11" xfId="0" applyBorder="1" applyAlignment="1">
      <alignment horizontal="left" vertical="top" wrapText="1"/>
    </xf>
    <xf numFmtId="2" fontId="0" fillId="0" borderId="11" xfId="0" applyNumberFormat="1" applyBorder="1" applyAlignment="1">
      <alignment horizontal="left" vertical="top"/>
    </xf>
    <xf numFmtId="1" fontId="0" fillId="0" borderId="11" xfId="0" applyNumberFormat="1" applyBorder="1" applyAlignment="1">
      <alignment horizontal="left" vertical="top"/>
    </xf>
    <xf numFmtId="9" fontId="0" fillId="0" borderId="17" xfId="0" applyNumberFormat="1" applyBorder="1" applyAlignment="1">
      <alignment horizontal="left" vertical="top"/>
    </xf>
    <xf numFmtId="0" fontId="0" fillId="0" borderId="1" xfId="0" applyBorder="1" applyAlignment="1">
      <alignment horizontal="right" vertical="top"/>
    </xf>
    <xf numFmtId="2" fontId="0" fillId="0" borderId="11" xfId="0" applyNumberFormat="1" applyBorder="1" applyAlignment="1">
      <alignment horizontal="left" vertical="top" wrapText="1"/>
    </xf>
    <xf numFmtId="0" fontId="0" fillId="0" borderId="37" xfId="0" applyBorder="1" applyAlignment="1">
      <alignment horizontal="left" vertical="top"/>
    </xf>
    <xf numFmtId="9" fontId="0" fillId="0" borderId="37" xfId="0" applyNumberFormat="1" applyBorder="1" applyAlignment="1">
      <alignment horizontal="left" vertical="top"/>
    </xf>
    <xf numFmtId="0" fontId="0" fillId="0" borderId="38" xfId="0" applyBorder="1" applyAlignment="1">
      <alignment horizontal="left" vertical="top"/>
    </xf>
    <xf numFmtId="9" fontId="0" fillId="0" borderId="37" xfId="2" applyFont="1" applyBorder="1" applyAlignment="1">
      <alignment horizontal="left" vertical="top"/>
    </xf>
    <xf numFmtId="0" fontId="0" fillId="0" borderId="38" xfId="0" applyBorder="1" applyAlignment="1">
      <alignment horizontal="left" vertical="top" wrapText="1"/>
    </xf>
    <xf numFmtId="9" fontId="0" fillId="0" borderId="39" xfId="2" applyFont="1" applyBorder="1" applyAlignment="1">
      <alignment horizontal="left" vertical="top"/>
    </xf>
    <xf numFmtId="9" fontId="0" fillId="0" borderId="5" xfId="0" applyNumberFormat="1" applyBorder="1" applyAlignment="1">
      <alignment horizontal="left" vertical="top" wrapText="1"/>
    </xf>
    <xf numFmtId="0" fontId="12" fillId="0" borderId="1" xfId="0" applyFont="1" applyBorder="1" applyAlignment="1">
      <alignment horizontal="left" vertical="top"/>
    </xf>
    <xf numFmtId="0" fontId="12" fillId="0" borderId="0" xfId="0" applyFont="1" applyAlignment="1">
      <alignment horizontal="left" vertical="top"/>
    </xf>
    <xf numFmtId="0" fontId="7" fillId="0" borderId="1" xfId="1" applyFont="1" applyFill="1" applyBorder="1" applyAlignment="1">
      <alignment horizontal="right" vertical="top"/>
    </xf>
    <xf numFmtId="0" fontId="14" fillId="0" borderId="0" xfId="0" applyFont="1"/>
    <xf numFmtId="0" fontId="13" fillId="0" borderId="1" xfId="0" applyFont="1" applyBorder="1" applyAlignment="1">
      <alignment horizontal="left" vertical="top"/>
    </xf>
    <xf numFmtId="0" fontId="13" fillId="0" borderId="2" xfId="0" applyFont="1" applyBorder="1" applyAlignment="1">
      <alignment horizontal="left" vertical="top"/>
    </xf>
    <xf numFmtId="0" fontId="0" fillId="5" borderId="0" xfId="0" applyFill="1"/>
    <xf numFmtId="0" fontId="16" fillId="0" borderId="0" xfId="0" applyFont="1"/>
    <xf numFmtId="0" fontId="0" fillId="0" borderId="32" xfId="0" applyBorder="1" applyAlignment="1">
      <alignment horizontal="left" vertical="top" wrapText="1"/>
    </xf>
    <xf numFmtId="0" fontId="17" fillId="3" borderId="29" xfId="0" applyFont="1" applyFill="1" applyBorder="1" applyAlignment="1">
      <alignment horizontal="left" vertical="top"/>
    </xf>
    <xf numFmtId="0" fontId="18" fillId="0" borderId="1" xfId="0" applyFont="1" applyBorder="1" applyAlignment="1">
      <alignment horizontal="left" vertical="top"/>
    </xf>
    <xf numFmtId="0" fontId="18" fillId="0" borderId="2" xfId="0" applyFont="1" applyBorder="1" applyAlignment="1">
      <alignment horizontal="left" vertical="top"/>
    </xf>
    <xf numFmtId="0" fontId="18" fillId="0" borderId="0" xfId="0" applyFont="1"/>
    <xf numFmtId="0" fontId="19" fillId="0" borderId="2" xfId="0" applyFont="1" applyBorder="1" applyAlignment="1">
      <alignment horizontal="left" vertical="top"/>
    </xf>
    <xf numFmtId="0" fontId="0" fillId="0" borderId="42" xfId="0" applyBorder="1" applyAlignment="1">
      <alignment horizontal="left" vertical="top" wrapText="1"/>
    </xf>
    <xf numFmtId="0" fontId="0" fillId="0" borderId="47" xfId="0" applyBorder="1" applyAlignment="1">
      <alignment horizontal="left" vertical="top"/>
    </xf>
    <xf numFmtId="0" fontId="18" fillId="0" borderId="47" xfId="0" applyFont="1" applyBorder="1" applyAlignment="1">
      <alignment horizontal="left" vertical="top"/>
    </xf>
    <xf numFmtId="0" fontId="0" fillId="3" borderId="48" xfId="0" applyFill="1" applyBorder="1" applyAlignment="1">
      <alignment horizontal="left" vertical="top"/>
    </xf>
    <xf numFmtId="0" fontId="1" fillId="4" borderId="49" xfId="0" applyFont="1" applyFill="1" applyBorder="1" applyAlignment="1">
      <alignment horizontal="left" vertical="top"/>
    </xf>
    <xf numFmtId="0" fontId="0" fillId="0" borderId="1" xfId="0" applyBorder="1"/>
    <xf numFmtId="0" fontId="18" fillId="0" borderId="1" xfId="0" applyFont="1" applyBorder="1"/>
    <xf numFmtId="0" fontId="12" fillId="0" borderId="6" xfId="0" applyFont="1" applyBorder="1" applyAlignment="1">
      <alignment horizontal="left" vertical="top"/>
    </xf>
    <xf numFmtId="0" fontId="20" fillId="0" borderId="6" xfId="0" applyFont="1" applyBorder="1" applyAlignment="1">
      <alignment horizontal="left" vertical="top"/>
    </xf>
    <xf numFmtId="0" fontId="0" fillId="0" borderId="6" xfId="0" applyBorder="1"/>
    <xf numFmtId="0" fontId="18" fillId="0" borderId="6" xfId="0" applyFont="1" applyBorder="1"/>
    <xf numFmtId="0" fontId="12" fillId="0" borderId="7" xfId="0" applyFont="1" applyBorder="1" applyAlignment="1">
      <alignment horizontal="left" vertical="top"/>
    </xf>
    <xf numFmtId="0" fontId="0" fillId="0" borderId="27" xfId="0" applyBorder="1" applyAlignment="1">
      <alignment horizontal="left" vertical="top" wrapText="1"/>
    </xf>
    <xf numFmtId="0" fontId="0" fillId="0" borderId="53" xfId="0" applyBorder="1" applyAlignment="1">
      <alignment horizontal="left" vertical="top"/>
    </xf>
    <xf numFmtId="0" fontId="0" fillId="0" borderId="54" xfId="0" applyBorder="1" applyAlignment="1">
      <alignment horizontal="left" vertical="top"/>
    </xf>
    <xf numFmtId="0" fontId="0" fillId="0" borderId="54" xfId="0" applyBorder="1" applyAlignment="1">
      <alignment horizontal="left" vertical="top" wrapText="1"/>
    </xf>
    <xf numFmtId="0" fontId="0" fillId="0" borderId="2" xfId="0" applyBorder="1"/>
    <xf numFmtId="0" fontId="0" fillId="0" borderId="47" xfId="0" applyBorder="1"/>
    <xf numFmtId="0" fontId="0" fillId="0" borderId="42" xfId="0" applyBorder="1" applyAlignment="1">
      <alignment horizontal="left" vertical="top"/>
    </xf>
    <xf numFmtId="0" fontId="0" fillId="0" borderId="27" xfId="0" applyBorder="1" applyAlignment="1">
      <alignment horizontal="left" vertical="top"/>
    </xf>
    <xf numFmtId="0" fontId="12" fillId="0" borderId="1" xfId="0" applyFont="1" applyBorder="1"/>
    <xf numFmtId="0" fontId="12" fillId="0" borderId="7" xfId="0" applyFont="1" applyBorder="1"/>
    <xf numFmtId="0" fontId="0" fillId="0" borderId="55" xfId="0" applyBorder="1" applyAlignment="1">
      <alignment horizontal="left" vertical="top" wrapText="1"/>
    </xf>
    <xf numFmtId="0" fontId="0" fillId="0" borderId="56" xfId="0" applyBorder="1" applyAlignment="1">
      <alignment horizontal="left" vertical="top"/>
    </xf>
    <xf numFmtId="0" fontId="0" fillId="6" borderId="57" xfId="0" applyFill="1" applyBorder="1" applyAlignment="1">
      <alignment horizontal="left" vertical="top"/>
    </xf>
    <xf numFmtId="0" fontId="1" fillId="6" borderId="57" xfId="0" applyFont="1" applyFill="1" applyBorder="1" applyAlignment="1">
      <alignment horizontal="left" vertical="top"/>
    </xf>
    <xf numFmtId="0" fontId="21" fillId="0" borderId="1" xfId="0" applyFont="1" applyBorder="1" applyAlignment="1">
      <alignment horizontal="left" vertical="top"/>
    </xf>
    <xf numFmtId="0" fontId="12" fillId="5" borderId="0" xfId="0" applyFont="1" applyFill="1"/>
    <xf numFmtId="0" fontId="13" fillId="0" borderId="1" xfId="0" applyFont="1" applyBorder="1" applyAlignment="1">
      <alignment horizontal="left" vertical="top" wrapText="1"/>
    </xf>
    <xf numFmtId="0" fontId="13" fillId="0" borderId="8" xfId="0" applyFont="1" applyBorder="1" applyAlignment="1">
      <alignment horizontal="left" vertical="top"/>
    </xf>
    <xf numFmtId="0" fontId="24" fillId="0" borderId="1" xfId="0" applyFont="1" applyBorder="1" applyAlignment="1">
      <alignment horizontal="left" vertical="top"/>
    </xf>
    <xf numFmtId="0" fontId="3" fillId="0" borderId="7" xfId="0" applyFont="1" applyBorder="1" applyAlignment="1">
      <alignment horizontal="left" vertical="top"/>
    </xf>
    <xf numFmtId="0" fontId="2" fillId="0" borderId="1" xfId="0" applyFont="1" applyBorder="1" applyAlignment="1">
      <alignment horizontal="left" vertical="top"/>
    </xf>
    <xf numFmtId="0" fontId="21" fillId="0" borderId="6" xfId="0" applyFont="1" applyBorder="1" applyAlignment="1">
      <alignment horizontal="left" vertical="top"/>
    </xf>
    <xf numFmtId="0" fontId="18" fillId="0" borderId="6" xfId="0" applyFont="1" applyBorder="1" applyAlignment="1">
      <alignment horizontal="left" vertical="top"/>
    </xf>
    <xf numFmtId="0" fontId="3" fillId="0" borderId="59" xfId="0" applyFont="1" applyBorder="1" applyAlignment="1">
      <alignment horizontal="left" vertical="top"/>
    </xf>
    <xf numFmtId="0" fontId="19" fillId="0" borderId="59" xfId="0" applyFont="1" applyBorder="1" applyAlignment="1">
      <alignment horizontal="left" vertical="top"/>
    </xf>
    <xf numFmtId="0" fontId="8" fillId="3" borderId="60" xfId="0" applyFont="1" applyFill="1" applyBorder="1" applyAlignment="1">
      <alignment horizontal="left" vertical="top"/>
    </xf>
    <xf numFmtId="0" fontId="1" fillId="4" borderId="61" xfId="0" applyFont="1" applyFill="1" applyBorder="1" applyAlignment="1">
      <alignment horizontal="left" vertical="top"/>
    </xf>
    <xf numFmtId="0" fontId="9" fillId="0" borderId="1" xfId="1" applyBorder="1" applyAlignment="1">
      <alignment vertical="top" wrapText="1"/>
    </xf>
    <xf numFmtId="168" fontId="0" fillId="0" borderId="1" xfId="0" applyNumberFormat="1" applyBorder="1" applyAlignment="1">
      <alignment horizontal="left" vertical="top"/>
    </xf>
    <xf numFmtId="0" fontId="13" fillId="0" borderId="15" xfId="0" applyFont="1" applyBorder="1" applyAlignment="1">
      <alignment horizontal="left" vertical="top"/>
    </xf>
    <xf numFmtId="0" fontId="13" fillId="0" borderId="17" xfId="0" applyFont="1" applyBorder="1" applyAlignment="1">
      <alignment horizontal="left" vertical="top"/>
    </xf>
    <xf numFmtId="0" fontId="0" fillId="0" borderId="64" xfId="0" applyBorder="1" applyAlignment="1">
      <alignment horizontal="left" vertical="top"/>
    </xf>
    <xf numFmtId="3" fontId="0" fillId="0" borderId="1" xfId="3" applyNumberFormat="1" applyFont="1" applyBorder="1" applyAlignment="1">
      <alignment horizontal="left" vertical="top"/>
    </xf>
    <xf numFmtId="3" fontId="0" fillId="0" borderId="2" xfId="3" applyNumberFormat="1" applyFont="1" applyBorder="1" applyAlignment="1">
      <alignment horizontal="left" vertical="top"/>
    </xf>
    <xf numFmtId="3" fontId="0" fillId="0" borderId="6" xfId="3" applyNumberFormat="1" applyFont="1" applyBorder="1" applyAlignment="1">
      <alignment horizontal="left" vertical="top"/>
    </xf>
    <xf numFmtId="3" fontId="0" fillId="0" borderId="8" xfId="3" applyNumberFormat="1" applyFont="1" applyBorder="1" applyAlignment="1">
      <alignment horizontal="left" vertical="top"/>
    </xf>
    <xf numFmtId="0" fontId="0" fillId="0" borderId="10" xfId="0" applyBorder="1" applyAlignment="1">
      <alignment horizontal="left" vertical="top"/>
    </xf>
    <xf numFmtId="0" fontId="11" fillId="0" borderId="10" xfId="0" applyFont="1" applyBorder="1" applyAlignment="1">
      <alignment horizontal="left" vertical="top"/>
    </xf>
    <xf numFmtId="0" fontId="11" fillId="0" borderId="1" xfId="0" applyFont="1" applyBorder="1" applyAlignment="1">
      <alignment horizontal="left" vertical="top"/>
    </xf>
    <xf numFmtId="9" fontId="0" fillId="0" borderId="3" xfId="2" applyFont="1" applyFill="1" applyBorder="1" applyAlignment="1">
      <alignment horizontal="left" vertical="top"/>
    </xf>
    <xf numFmtId="3" fontId="0" fillId="0" borderId="38" xfId="0" applyNumberFormat="1" applyBorder="1" applyAlignment="1">
      <alignment horizontal="left" vertical="top"/>
    </xf>
    <xf numFmtId="9" fontId="0" fillId="0" borderId="3" xfId="0" applyNumberFormat="1" applyBorder="1" applyAlignment="1">
      <alignment horizontal="left" vertical="top"/>
    </xf>
    <xf numFmtId="3" fontId="0" fillId="0" borderId="3" xfId="0" applyNumberFormat="1" applyBorder="1" applyAlignment="1">
      <alignment horizontal="left" vertical="top"/>
    </xf>
    <xf numFmtId="9" fontId="0" fillId="0" borderId="4" xfId="0" applyNumberFormat="1" applyBorder="1" applyAlignment="1">
      <alignment horizontal="left" vertical="top"/>
    </xf>
    <xf numFmtId="3" fontId="0" fillId="0" borderId="4" xfId="0" applyNumberFormat="1" applyBorder="1" applyAlignment="1">
      <alignment horizontal="left" vertical="top"/>
    </xf>
    <xf numFmtId="0" fontId="0" fillId="0" borderId="0" xfId="0" applyAlignment="1">
      <alignment vertical="top"/>
    </xf>
    <xf numFmtId="0" fontId="0" fillId="0" borderId="4" xfId="0" applyBorder="1" applyAlignment="1">
      <alignment horizontal="left" vertical="top" wrapText="1"/>
    </xf>
    <xf numFmtId="9" fontId="0" fillId="0" borderId="65" xfId="0" applyNumberFormat="1" applyBorder="1" applyAlignment="1">
      <alignment horizontal="left" vertical="top"/>
    </xf>
    <xf numFmtId="9" fontId="0" fillId="0" borderId="5" xfId="2" applyFont="1" applyFill="1" applyBorder="1" applyAlignment="1">
      <alignment horizontal="left" vertical="top"/>
    </xf>
    <xf numFmtId="9" fontId="0" fillId="0" borderId="37" xfId="2" applyFont="1" applyFill="1" applyBorder="1" applyAlignment="1">
      <alignment horizontal="left" vertical="top"/>
    </xf>
    <xf numFmtId="164" fontId="0" fillId="0" borderId="3" xfId="0" applyNumberFormat="1" applyBorder="1" applyAlignment="1">
      <alignment horizontal="left" vertical="top"/>
    </xf>
    <xf numFmtId="0" fontId="0" fillId="0" borderId="1" xfId="0" applyBorder="1" applyAlignment="1">
      <alignment vertical="top"/>
    </xf>
    <xf numFmtId="0" fontId="24" fillId="0" borderId="1" xfId="0" applyFont="1" applyBorder="1" applyAlignment="1">
      <alignment vertical="top"/>
    </xf>
    <xf numFmtId="165" fontId="0" fillId="0" borderId="11" xfId="0" applyNumberFormat="1" applyBorder="1" applyAlignment="1">
      <alignment horizontal="left" vertical="top"/>
    </xf>
    <xf numFmtId="164" fontId="0" fillId="0" borderId="0" xfId="0" applyNumberFormat="1" applyAlignment="1">
      <alignment horizontal="left" vertical="top"/>
    </xf>
    <xf numFmtId="164" fontId="0" fillId="0" borderId="4" xfId="0" applyNumberFormat="1" applyBorder="1" applyAlignment="1">
      <alignment horizontal="left" vertical="top"/>
    </xf>
    <xf numFmtId="10" fontId="0" fillId="0" borderId="3" xfId="0" applyNumberFormat="1" applyBorder="1" applyAlignment="1">
      <alignment horizontal="left" vertical="top"/>
    </xf>
    <xf numFmtId="164" fontId="0" fillId="0" borderId="11" xfId="0" applyNumberFormat="1" applyBorder="1" applyAlignment="1">
      <alignment horizontal="left" vertical="top"/>
    </xf>
    <xf numFmtId="0" fontId="28" fillId="4" borderId="30" xfId="0" applyFont="1" applyFill="1" applyBorder="1" applyAlignment="1">
      <alignment horizontal="left" vertical="top"/>
    </xf>
    <xf numFmtId="0" fontId="29" fillId="4" borderId="30" xfId="0" applyFont="1" applyFill="1" applyBorder="1" applyAlignment="1">
      <alignment horizontal="left" vertical="top"/>
    </xf>
    <xf numFmtId="0" fontId="28" fillId="0" borderId="6" xfId="0" applyFont="1" applyBorder="1" applyAlignment="1">
      <alignment horizontal="left" vertical="top"/>
    </xf>
    <xf numFmtId="0" fontId="28" fillId="0" borderId="7" xfId="0" applyFont="1" applyBorder="1" applyAlignment="1">
      <alignment horizontal="left" vertical="top"/>
    </xf>
    <xf numFmtId="0" fontId="28" fillId="0" borderId="1" xfId="0" applyFont="1" applyBorder="1" applyAlignment="1">
      <alignment horizontal="left" vertical="top"/>
    </xf>
    <xf numFmtId="0" fontId="28" fillId="0" borderId="17" xfId="0" applyFont="1" applyBorder="1" applyAlignment="1">
      <alignment horizontal="left" vertical="top"/>
    </xf>
    <xf numFmtId="0" fontId="27" fillId="0" borderId="5" xfId="0" applyFont="1" applyBorder="1" applyAlignment="1">
      <alignment horizontal="left" vertical="top"/>
    </xf>
    <xf numFmtId="9" fontId="0" fillId="0" borderId="11" xfId="2" applyFont="1" applyBorder="1" applyAlignment="1">
      <alignment horizontal="left" vertical="top"/>
    </xf>
    <xf numFmtId="9" fontId="13" fillId="0" borderId="37" xfId="0" applyNumberFormat="1" applyFont="1" applyBorder="1" applyAlignment="1">
      <alignment horizontal="left" vertical="top"/>
    </xf>
    <xf numFmtId="3" fontId="13" fillId="0" borderId="4" xfId="0" applyNumberFormat="1" applyFont="1" applyBorder="1" applyAlignment="1">
      <alignment horizontal="left" vertical="top"/>
    </xf>
    <xf numFmtId="0" fontId="32" fillId="0" borderId="0" xfId="0" applyFont="1" applyAlignment="1">
      <alignment horizontal="left" vertical="center" indent="1"/>
    </xf>
    <xf numFmtId="0" fontId="12" fillId="0" borderId="24" xfId="0" applyFont="1" applyBorder="1" applyAlignment="1">
      <alignment horizontal="left" vertical="top"/>
    </xf>
    <xf numFmtId="0" fontId="12" fillId="0" borderId="1" xfId="0" applyFont="1" applyBorder="1" applyAlignment="1">
      <alignment horizontal="left" vertical="center"/>
    </xf>
    <xf numFmtId="0" fontId="35" fillId="0" borderId="1" xfId="4" applyFont="1" applyBorder="1" applyAlignment="1">
      <alignment horizontal="left" vertical="center"/>
    </xf>
    <xf numFmtId="0" fontId="1" fillId="5" borderId="0" xfId="0" applyFont="1" applyFill="1"/>
    <xf numFmtId="0" fontId="13" fillId="0" borderId="1" xfId="4" applyFont="1" applyBorder="1" applyAlignment="1">
      <alignment horizontal="left" vertical="center" wrapText="1"/>
    </xf>
    <xf numFmtId="0" fontId="13" fillId="0" borderId="1" xfId="4" applyFont="1" applyBorder="1" applyAlignment="1">
      <alignment horizontal="left" vertical="center"/>
    </xf>
    <xf numFmtId="0" fontId="13" fillId="0" borderId="6" xfId="4" applyFont="1" applyBorder="1" applyAlignment="1">
      <alignment horizontal="left" vertical="center" wrapText="1"/>
    </xf>
    <xf numFmtId="0" fontId="13" fillId="0" borderId="7" xfId="4"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xf>
    <xf numFmtId="0" fontId="13" fillId="0" borderId="1" xfId="0" applyFont="1" applyBorder="1" applyAlignment="1">
      <alignment horizontal="left" vertical="center"/>
    </xf>
    <xf numFmtId="3" fontId="13" fillId="0" borderId="11" xfId="0" applyNumberFormat="1" applyFont="1" applyBorder="1" applyAlignment="1">
      <alignment horizontal="left" vertical="top"/>
    </xf>
    <xf numFmtId="165" fontId="0" fillId="0" borderId="5" xfId="0" applyNumberFormat="1" applyBorder="1" applyAlignment="1">
      <alignment horizontal="left" vertical="top"/>
    </xf>
    <xf numFmtId="165" fontId="0" fillId="0" borderId="3" xfId="0" applyNumberFormat="1" applyBorder="1" applyAlignment="1">
      <alignment horizontal="left" vertical="top"/>
    </xf>
    <xf numFmtId="0" fontId="13" fillId="0" borderId="46" xfId="0" applyFont="1" applyBorder="1" applyAlignment="1">
      <alignment horizontal="left" vertical="top"/>
    </xf>
    <xf numFmtId="0" fontId="13" fillId="0" borderId="9" xfId="0" applyFont="1" applyBorder="1" applyAlignment="1">
      <alignment horizontal="left" vertical="top"/>
    </xf>
    <xf numFmtId="0" fontId="13" fillId="0" borderId="7" xfId="0" applyFont="1" applyBorder="1" applyAlignment="1">
      <alignment horizontal="left" vertical="top"/>
    </xf>
    <xf numFmtId="0" fontId="0" fillId="0" borderId="46" xfId="0" applyBorder="1" applyAlignment="1">
      <alignment horizontal="left" vertical="top"/>
    </xf>
    <xf numFmtId="0" fontId="0" fillId="0" borderId="46" xfId="0" applyBorder="1" applyAlignment="1">
      <alignment horizontal="left" vertical="top" wrapText="1"/>
    </xf>
    <xf numFmtId="167" fontId="13" fillId="0" borderId="46" xfId="3" applyNumberFormat="1" applyFont="1" applyFill="1" applyBorder="1" applyAlignment="1">
      <alignment horizontal="right" vertical="top"/>
    </xf>
    <xf numFmtId="9" fontId="13" fillId="0" borderId="46" xfId="2" applyFont="1" applyFill="1" applyBorder="1" applyAlignment="1">
      <alignment horizontal="right" vertical="top"/>
    </xf>
    <xf numFmtId="164" fontId="13" fillId="0" borderId="46" xfId="2" applyNumberFormat="1" applyFont="1" applyFill="1" applyBorder="1" applyAlignment="1">
      <alignment horizontal="right" vertical="top"/>
    </xf>
    <xf numFmtId="0" fontId="0" fillId="0" borderId="0" xfId="0" applyAlignment="1">
      <alignment horizontal="left" vertical="top"/>
    </xf>
    <xf numFmtId="0" fontId="12" fillId="0" borderId="1" xfId="4" applyFont="1" applyBorder="1" applyAlignment="1">
      <alignment horizontal="left" vertical="center"/>
    </xf>
    <xf numFmtId="0" fontId="12" fillId="0" borderId="1" xfId="4" applyFont="1" applyBorder="1" applyAlignment="1">
      <alignment horizontal="left" vertical="center" wrapText="1"/>
    </xf>
    <xf numFmtId="0" fontId="13" fillId="0" borderId="7" xfId="4" applyFont="1" applyBorder="1" applyAlignment="1">
      <alignment horizontal="left" vertical="center"/>
    </xf>
    <xf numFmtId="0" fontId="13" fillId="0" borderId="2" xfId="4" applyFont="1" applyBorder="1" applyAlignment="1">
      <alignment horizontal="left" vertical="center"/>
    </xf>
    <xf numFmtId="0" fontId="12" fillId="5" borderId="0" xfId="4" applyFont="1" applyFill="1" applyAlignment="1">
      <alignment horizontal="left" vertical="center"/>
    </xf>
    <xf numFmtId="0" fontId="13" fillId="5" borderId="0" xfId="4" applyFont="1" applyFill="1" applyAlignment="1">
      <alignment horizontal="left" vertical="center" wrapText="1"/>
    </xf>
    <xf numFmtId="0" fontId="13" fillId="5" borderId="53" xfId="4" applyFont="1" applyFill="1" applyBorder="1" applyAlignment="1">
      <alignment horizontal="left" vertical="center" wrapText="1"/>
    </xf>
    <xf numFmtId="0" fontId="0" fillId="9" borderId="0" xfId="0" applyFill="1"/>
    <xf numFmtId="0" fontId="0" fillId="10" borderId="0" xfId="0" applyFill="1" applyAlignment="1">
      <alignment horizontal="left" vertical="top" wrapText="1"/>
    </xf>
    <xf numFmtId="0" fontId="0" fillId="10" borderId="0" xfId="0" applyFill="1" applyAlignment="1">
      <alignment horizontal="left" vertical="top"/>
    </xf>
    <xf numFmtId="3" fontId="0" fillId="2" borderId="11" xfId="1" applyNumberFormat="1" applyFont="1" applyFill="1" applyBorder="1" applyAlignment="1">
      <alignment horizontal="left" vertical="top"/>
    </xf>
    <xf numFmtId="0" fontId="0" fillId="11" borderId="0" xfId="0" applyFill="1"/>
    <xf numFmtId="3" fontId="0" fillId="0" borderId="47" xfId="3" applyNumberFormat="1" applyFont="1" applyBorder="1" applyAlignment="1">
      <alignment horizontal="left" vertical="top"/>
    </xf>
    <xf numFmtId="3" fontId="0" fillId="0" borderId="43" xfId="3" applyNumberFormat="1" applyFont="1" applyBorder="1" applyAlignment="1">
      <alignment horizontal="left" vertical="top"/>
    </xf>
    <xf numFmtId="0" fontId="21" fillId="0" borderId="7" xfId="0" applyFont="1" applyBorder="1" applyAlignment="1">
      <alignment horizontal="left" vertical="top"/>
    </xf>
    <xf numFmtId="43" fontId="12" fillId="0" borderId="7" xfId="0" applyNumberFormat="1" applyFont="1" applyBorder="1" applyAlignment="1">
      <alignment horizontal="left" vertical="top"/>
    </xf>
    <xf numFmtId="3" fontId="0" fillId="0" borderId="7" xfId="0" applyNumberFormat="1" applyBorder="1" applyAlignment="1">
      <alignment horizontal="left" vertical="top"/>
    </xf>
    <xf numFmtId="0" fontId="22" fillId="0" borderId="7" xfId="0" applyFont="1" applyBorder="1" applyAlignment="1">
      <alignment horizontal="left" vertical="top"/>
    </xf>
    <xf numFmtId="166" fontId="0" fillId="0" borderId="54" xfId="0" applyNumberFormat="1" applyBorder="1" applyAlignment="1">
      <alignment horizontal="left" vertical="top"/>
    </xf>
    <xf numFmtId="0" fontId="0" fillId="0" borderId="80" xfId="0" applyBorder="1" applyAlignment="1">
      <alignment horizontal="left" vertical="top"/>
    </xf>
    <xf numFmtId="3" fontId="0" fillId="0" borderId="80" xfId="0" applyNumberFormat="1" applyBorder="1" applyAlignment="1">
      <alignment horizontal="left" vertical="top"/>
    </xf>
    <xf numFmtId="3" fontId="0" fillId="2" borderId="80" xfId="3" applyNumberFormat="1" applyFont="1" applyFill="1" applyBorder="1" applyAlignment="1">
      <alignment horizontal="left" vertical="top"/>
    </xf>
    <xf numFmtId="0" fontId="1" fillId="0" borderId="80" xfId="0" applyFont="1" applyBorder="1" applyAlignment="1">
      <alignment horizontal="left" vertical="top"/>
    </xf>
    <xf numFmtId="0" fontId="0" fillId="0" borderId="80" xfId="0" applyBorder="1" applyAlignment="1">
      <alignment horizontal="left" vertical="top" wrapText="1"/>
    </xf>
    <xf numFmtId="0" fontId="0" fillId="0" borderId="36" xfId="0" applyBorder="1" applyAlignment="1">
      <alignment horizontal="left" vertical="top" wrapText="1"/>
    </xf>
    <xf numFmtId="166" fontId="0" fillId="0" borderId="37" xfId="0" applyNumberFormat="1" applyBorder="1" applyAlignment="1">
      <alignment horizontal="left" vertical="top"/>
    </xf>
    <xf numFmtId="0" fontId="0" fillId="0" borderId="56" xfId="0" applyBorder="1" applyAlignment="1">
      <alignment horizontal="left" vertical="top" wrapText="1"/>
    </xf>
    <xf numFmtId="0" fontId="25" fillId="0" borderId="5" xfId="0" applyFont="1" applyBorder="1" applyAlignment="1">
      <alignment horizontal="left" vertical="top"/>
    </xf>
    <xf numFmtId="3" fontId="0" fillId="0" borderId="5" xfId="3" applyNumberFormat="1" applyFont="1" applyBorder="1" applyAlignment="1">
      <alignment horizontal="left" vertical="top"/>
    </xf>
    <xf numFmtId="0" fontId="24" fillId="0" borderId="8" xfId="0" applyFont="1" applyBorder="1" applyAlignment="1">
      <alignment horizontal="left" vertical="top"/>
    </xf>
    <xf numFmtId="3" fontId="0" fillId="0" borderId="56" xfId="0" applyNumberFormat="1" applyBorder="1" applyAlignment="1">
      <alignment horizontal="left" vertical="top"/>
    </xf>
    <xf numFmtId="0" fontId="42" fillId="0" borderId="1" xfId="0" applyFont="1" applyBorder="1" applyAlignment="1">
      <alignment horizontal="left" vertical="top"/>
    </xf>
    <xf numFmtId="164" fontId="0" fillId="0" borderId="51" xfId="0" applyNumberFormat="1" applyBorder="1" applyAlignment="1">
      <alignment horizontal="left" vertical="top"/>
    </xf>
    <xf numFmtId="164" fontId="0" fillId="0" borderId="11" xfId="2" applyNumberFormat="1" applyFont="1" applyFill="1" applyBorder="1" applyAlignment="1">
      <alignment horizontal="left" vertical="top"/>
    </xf>
    <xf numFmtId="164" fontId="0" fillId="0" borderId="11" xfId="2" applyNumberFormat="1" applyFont="1" applyBorder="1" applyAlignment="1">
      <alignment horizontal="left" vertical="top"/>
    </xf>
    <xf numFmtId="0" fontId="1" fillId="0" borderId="83" xfId="0" applyFont="1" applyBorder="1" applyAlignment="1">
      <alignment horizontal="left" vertical="top"/>
    </xf>
    <xf numFmtId="0" fontId="0" fillId="0" borderId="83" xfId="0" applyBorder="1" applyAlignment="1">
      <alignment horizontal="left" vertical="top"/>
    </xf>
    <xf numFmtId="3" fontId="0" fillId="0" borderId="83" xfId="0" applyNumberFormat="1" applyBorder="1" applyAlignment="1">
      <alignment horizontal="left" vertical="top"/>
    </xf>
    <xf numFmtId="0" fontId="17" fillId="8" borderId="93" xfId="0" applyFont="1" applyFill="1" applyBorder="1" applyAlignment="1">
      <alignment horizontal="left" vertical="top"/>
    </xf>
    <xf numFmtId="0" fontId="33" fillId="8" borderId="93" xfId="0" applyFont="1" applyFill="1" applyBorder="1" applyAlignment="1">
      <alignment horizontal="left" vertical="top"/>
    </xf>
    <xf numFmtId="0" fontId="0" fillId="2" borderId="88" xfId="0" applyFill="1" applyBorder="1" applyAlignment="1">
      <alignment horizontal="left" vertical="top"/>
    </xf>
    <xf numFmtId="0" fontId="0" fillId="2" borderId="90" xfId="0" applyFill="1" applyBorder="1" applyAlignment="1">
      <alignment horizontal="left" vertical="top"/>
    </xf>
    <xf numFmtId="3" fontId="0" fillId="2" borderId="4" xfId="0" applyNumberFormat="1" applyFill="1" applyBorder="1" applyAlignment="1">
      <alignment horizontal="left" vertical="top"/>
    </xf>
    <xf numFmtId="164" fontId="0" fillId="2" borderId="4" xfId="0" applyNumberFormat="1" applyFill="1" applyBorder="1" applyAlignment="1">
      <alignment horizontal="left" vertical="top"/>
    </xf>
    <xf numFmtId="164" fontId="0" fillId="2" borderId="11" xfId="1" applyNumberFormat="1" applyFont="1" applyFill="1" applyBorder="1" applyAlignment="1">
      <alignment horizontal="left" vertical="top"/>
    </xf>
    <xf numFmtId="0" fontId="0" fillId="2" borderId="35" xfId="0" applyFill="1" applyBorder="1"/>
    <xf numFmtId="166" fontId="0" fillId="2" borderId="54" xfId="0" applyNumberFormat="1" applyFill="1" applyBorder="1" applyAlignment="1">
      <alignment horizontal="left" vertical="top"/>
    </xf>
    <xf numFmtId="165" fontId="0" fillId="0" borderId="54" xfId="0" applyNumberFormat="1" applyBorder="1" applyAlignment="1">
      <alignment horizontal="left" vertical="top" wrapText="1"/>
    </xf>
    <xf numFmtId="165" fontId="0" fillId="0" borderId="54" xfId="0" applyNumberFormat="1" applyBorder="1" applyAlignment="1">
      <alignment horizontal="left" vertical="top"/>
    </xf>
    <xf numFmtId="165" fontId="0" fillId="2" borderId="11" xfId="0" applyNumberFormat="1" applyFill="1" applyBorder="1" applyAlignment="1">
      <alignment horizontal="left" vertical="top"/>
    </xf>
    <xf numFmtId="164" fontId="0" fillId="2" borderId="3" xfId="0" applyNumberFormat="1" applyFill="1" applyBorder="1" applyAlignment="1">
      <alignment horizontal="left" vertical="top"/>
    </xf>
    <xf numFmtId="10" fontId="0" fillId="2" borderId="3" xfId="0" applyNumberFormat="1" applyFill="1" applyBorder="1" applyAlignment="1">
      <alignment horizontal="left" vertical="top"/>
    </xf>
    <xf numFmtId="165" fontId="0" fillId="2" borderId="3" xfId="0" applyNumberFormat="1" applyFill="1" applyBorder="1" applyAlignment="1">
      <alignment horizontal="left" vertical="top"/>
    </xf>
    <xf numFmtId="165" fontId="0" fillId="2" borderId="54" xfId="0" applyNumberFormat="1" applyFill="1" applyBorder="1" applyAlignment="1">
      <alignment horizontal="left" vertical="top"/>
    </xf>
    <xf numFmtId="164" fontId="0" fillId="2" borderId="11" xfId="0" applyNumberFormat="1" applyFill="1" applyBorder="1" applyAlignment="1">
      <alignment horizontal="left" vertical="top"/>
    </xf>
    <xf numFmtId="166" fontId="0" fillId="0" borderId="36" xfId="0" applyNumberFormat="1" applyBorder="1" applyAlignment="1">
      <alignment horizontal="left" vertical="top"/>
    </xf>
    <xf numFmtId="166" fontId="0" fillId="2" borderId="36" xfId="0" applyNumberFormat="1" applyFill="1" applyBorder="1" applyAlignment="1">
      <alignment horizontal="left" vertical="top"/>
    </xf>
    <xf numFmtId="0" fontId="0" fillId="0" borderId="51" xfId="0" applyBorder="1" applyAlignment="1">
      <alignment horizontal="left" vertical="top" wrapText="1" indent="1"/>
    </xf>
    <xf numFmtId="0" fontId="0" fillId="0" borderId="71" xfId="0" applyBorder="1" applyAlignment="1">
      <alignment horizontal="left" vertical="top"/>
    </xf>
    <xf numFmtId="0" fontId="0" fillId="0" borderId="95" xfId="0" applyBorder="1" applyAlignment="1">
      <alignment horizontal="left" vertical="top"/>
    </xf>
    <xf numFmtId="2" fontId="0" fillId="0" borderId="54" xfId="0" applyNumberFormat="1" applyBorder="1" applyAlignment="1">
      <alignment horizontal="left" vertical="top"/>
    </xf>
    <xf numFmtId="0" fontId="0" fillId="0" borderId="73" xfId="0" applyBorder="1" applyAlignment="1">
      <alignment horizontal="left" vertical="top"/>
    </xf>
    <xf numFmtId="2" fontId="0" fillId="0" borderId="73" xfId="0" applyNumberFormat="1" applyBorder="1" applyAlignment="1">
      <alignment horizontal="left" vertical="top"/>
    </xf>
    <xf numFmtId="0" fontId="13" fillId="0" borderId="4" xfId="0" applyFont="1" applyBorder="1" applyAlignment="1">
      <alignment horizontal="left" vertical="top" wrapText="1"/>
    </xf>
    <xf numFmtId="166" fontId="0" fillId="0" borderId="11" xfId="0" applyNumberFormat="1" applyBorder="1" applyAlignment="1">
      <alignment horizontal="left" vertical="top"/>
    </xf>
    <xf numFmtId="9" fontId="0" fillId="2" borderId="17" xfId="0" applyNumberFormat="1" applyFill="1" applyBorder="1" applyAlignment="1">
      <alignment horizontal="left" vertical="top"/>
    </xf>
    <xf numFmtId="0" fontId="13" fillId="2" borderId="4" xfId="0" applyFont="1" applyFill="1" applyBorder="1" applyAlignment="1">
      <alignment horizontal="left" vertical="top"/>
    </xf>
    <xf numFmtId="0" fontId="13" fillId="2" borderId="11" xfId="0" applyFont="1" applyFill="1" applyBorder="1" applyAlignment="1">
      <alignment horizontal="left" vertical="top"/>
    </xf>
    <xf numFmtId="0" fontId="0" fillId="2" borderId="4" xfId="0" applyFill="1" applyBorder="1" applyAlignment="1">
      <alignment horizontal="left" vertical="top"/>
    </xf>
    <xf numFmtId="166" fontId="13" fillId="2" borderId="4" xfId="0" applyNumberFormat="1" applyFont="1" applyFill="1" applyBorder="1" applyAlignment="1">
      <alignment horizontal="left" vertical="top"/>
    </xf>
    <xf numFmtId="2" fontId="0" fillId="2" borderId="73" xfId="0" applyNumberFormat="1" applyFill="1" applyBorder="1" applyAlignment="1">
      <alignment horizontal="left" vertical="top"/>
    </xf>
    <xf numFmtId="9" fontId="0" fillId="0" borderId="54" xfId="2" applyFont="1" applyFill="1" applyBorder="1" applyAlignment="1">
      <alignment horizontal="left" vertical="top"/>
    </xf>
    <xf numFmtId="9" fontId="0" fillId="0" borderId="54" xfId="0" applyNumberFormat="1" applyBorder="1" applyAlignment="1">
      <alignment horizontal="left" vertical="top"/>
    </xf>
    <xf numFmtId="3" fontId="0" fillId="0" borderId="54" xfId="0" applyNumberFormat="1" applyBorder="1" applyAlignment="1">
      <alignment horizontal="left" vertical="top"/>
    </xf>
    <xf numFmtId="0" fontId="11" fillId="0" borderId="54" xfId="0" applyFont="1" applyBorder="1" applyAlignment="1">
      <alignment horizontal="left" vertical="top"/>
    </xf>
    <xf numFmtId="0" fontId="0" fillId="0" borderId="95" xfId="0" applyBorder="1" applyAlignment="1">
      <alignment horizontal="left" vertical="top" wrapText="1"/>
    </xf>
    <xf numFmtId="1" fontId="0" fillId="0" borderId="54" xfId="0" applyNumberFormat="1" applyBorder="1" applyAlignment="1">
      <alignment horizontal="left" vertical="top"/>
    </xf>
    <xf numFmtId="3" fontId="0" fillId="0" borderId="17" xfId="0" applyNumberFormat="1" applyBorder="1" applyAlignment="1">
      <alignment horizontal="left" vertical="top"/>
    </xf>
    <xf numFmtId="9" fontId="0" fillId="0" borderId="4" xfId="2" applyFont="1" applyFill="1" applyBorder="1" applyAlignment="1">
      <alignment horizontal="left" vertical="top"/>
    </xf>
    <xf numFmtId="1" fontId="0" fillId="0" borderId="4" xfId="0" applyNumberFormat="1" applyBorder="1" applyAlignment="1">
      <alignment horizontal="left" vertical="top"/>
    </xf>
    <xf numFmtId="3" fontId="0" fillId="2" borderId="17" xfId="0" applyNumberFormat="1" applyFill="1" applyBorder="1" applyAlignment="1">
      <alignment horizontal="left" vertical="top"/>
    </xf>
    <xf numFmtId="9" fontId="0" fillId="2" borderId="4" xfId="2" applyFont="1" applyFill="1" applyBorder="1" applyAlignment="1">
      <alignment horizontal="left" vertical="top"/>
    </xf>
    <xf numFmtId="9" fontId="0" fillId="2" borderId="4" xfId="0" applyNumberFormat="1" applyFill="1" applyBorder="1" applyAlignment="1">
      <alignment horizontal="left" vertical="top"/>
    </xf>
    <xf numFmtId="1" fontId="0" fillId="2" borderId="4" xfId="0" applyNumberFormat="1" applyFill="1" applyBorder="1" applyAlignment="1">
      <alignment horizontal="left" vertical="top"/>
    </xf>
    <xf numFmtId="1" fontId="0" fillId="2" borderId="54" xfId="0" applyNumberFormat="1" applyFill="1" applyBorder="1" applyAlignment="1">
      <alignment horizontal="left" vertical="top"/>
    </xf>
    <xf numFmtId="0" fontId="0" fillId="10" borderId="97" xfId="0" applyFill="1" applyBorder="1" applyAlignment="1">
      <alignment horizontal="left" vertical="top"/>
    </xf>
    <xf numFmtId="0" fontId="0" fillId="10" borderId="98" xfId="0" applyFill="1" applyBorder="1" applyAlignment="1">
      <alignment horizontal="left" vertical="top"/>
    </xf>
    <xf numFmtId="0" fontId="0" fillId="10" borderId="99" xfId="0" applyFill="1" applyBorder="1" applyAlignment="1">
      <alignment horizontal="left" vertical="top"/>
    </xf>
    <xf numFmtId="0" fontId="0" fillId="6" borderId="100" xfId="0" applyFill="1" applyBorder="1" applyAlignment="1">
      <alignment horizontal="left" vertical="top"/>
    </xf>
    <xf numFmtId="0" fontId="8" fillId="10" borderId="70" xfId="0" applyFont="1" applyFill="1" applyBorder="1" applyAlignment="1">
      <alignment horizontal="left" vertical="top"/>
    </xf>
    <xf numFmtId="0" fontId="17" fillId="10" borderId="101" xfId="0" applyFont="1" applyFill="1" applyBorder="1" applyAlignment="1">
      <alignment horizontal="left" vertical="top"/>
    </xf>
    <xf numFmtId="0" fontId="17" fillId="10" borderId="98" xfId="0" applyFont="1" applyFill="1" applyBorder="1" applyAlignment="1">
      <alignment horizontal="left" vertical="top"/>
    </xf>
    <xf numFmtId="0" fontId="17" fillId="10" borderId="99" xfId="0" applyFont="1" applyFill="1" applyBorder="1" applyAlignment="1">
      <alignment horizontal="left" vertical="top"/>
    </xf>
    <xf numFmtId="0" fontId="17" fillId="10" borderId="97" xfId="0" applyFont="1" applyFill="1" applyBorder="1" applyAlignment="1">
      <alignment horizontal="left" vertical="top"/>
    </xf>
    <xf numFmtId="0" fontId="11" fillId="0" borderId="73" xfId="0" applyFont="1" applyBorder="1" applyAlignment="1">
      <alignment horizontal="left" vertical="top" wrapText="1"/>
    </xf>
    <xf numFmtId="0" fontId="13" fillId="0" borderId="73" xfId="0" applyFont="1" applyBorder="1" applyAlignment="1">
      <alignment horizontal="left" vertical="top"/>
    </xf>
    <xf numFmtId="9" fontId="13" fillId="0" borderId="73" xfId="0" applyNumberFormat="1" applyFont="1" applyBorder="1" applyAlignment="1">
      <alignment horizontal="left" vertical="top" wrapText="1"/>
    </xf>
    <xf numFmtId="3" fontId="0" fillId="0" borderId="73" xfId="0" applyNumberFormat="1" applyBorder="1" applyAlignment="1">
      <alignment horizontal="left" vertical="top"/>
    </xf>
    <xf numFmtId="3" fontId="13" fillId="0" borderId="73" xfId="0" applyNumberFormat="1" applyFont="1" applyBorder="1" applyAlignment="1">
      <alignment horizontal="left" vertical="top"/>
    </xf>
    <xf numFmtId="0" fontId="1" fillId="0" borderId="54" xfId="0" applyFont="1" applyBorder="1" applyAlignment="1">
      <alignment horizontal="left" vertical="top"/>
    </xf>
    <xf numFmtId="9" fontId="0" fillId="0" borderId="54" xfId="0" applyNumberFormat="1" applyBorder="1" applyAlignment="1">
      <alignment horizontal="left" vertical="top" wrapText="1"/>
    </xf>
    <xf numFmtId="9" fontId="0" fillId="2" borderId="37" xfId="0" applyNumberFormat="1" applyFill="1" applyBorder="1" applyAlignment="1">
      <alignment horizontal="left" vertical="top"/>
    </xf>
    <xf numFmtId="3" fontId="0" fillId="2" borderId="3" xfId="0" applyNumberFormat="1" applyFill="1" applyBorder="1" applyAlignment="1">
      <alignment horizontal="left" vertical="top"/>
    </xf>
    <xf numFmtId="3" fontId="0" fillId="2" borderId="5" xfId="0" applyNumberFormat="1" applyFill="1" applyBorder="1" applyAlignment="1">
      <alignment horizontal="left" vertical="top"/>
    </xf>
    <xf numFmtId="9" fontId="0" fillId="2" borderId="3" xfId="0" applyNumberFormat="1" applyFill="1" applyBorder="1" applyAlignment="1">
      <alignment horizontal="left" vertical="top"/>
    </xf>
    <xf numFmtId="3" fontId="0" fillId="2" borderId="38" xfId="0" applyNumberFormat="1" applyFill="1" applyBorder="1" applyAlignment="1">
      <alignment horizontal="left" vertical="top"/>
    </xf>
    <xf numFmtId="0" fontId="0" fillId="2" borderId="3" xfId="0" applyFill="1" applyBorder="1" applyAlignment="1">
      <alignment horizontal="left" vertical="top"/>
    </xf>
    <xf numFmtId="3" fontId="13" fillId="2" borderId="3" xfId="0" applyNumberFormat="1" applyFont="1" applyFill="1" applyBorder="1" applyAlignment="1">
      <alignment horizontal="left" vertical="top"/>
    </xf>
    <xf numFmtId="3" fontId="13" fillId="2" borderId="4" xfId="0" applyNumberFormat="1" applyFont="1" applyFill="1" applyBorder="1" applyAlignment="1">
      <alignment horizontal="left" vertical="top"/>
    </xf>
    <xf numFmtId="3" fontId="0" fillId="2" borderId="54" xfId="0" applyNumberFormat="1" applyFill="1" applyBorder="1" applyAlignment="1">
      <alignment horizontal="left" vertical="top"/>
    </xf>
    <xf numFmtId="10" fontId="13" fillId="2" borderId="3" xfId="0" applyNumberFormat="1" applyFont="1" applyFill="1" applyBorder="1" applyAlignment="1">
      <alignment horizontal="left" vertical="top" wrapText="1"/>
    </xf>
    <xf numFmtId="10" fontId="13" fillId="2" borderId="11" xfId="0" applyNumberFormat="1" applyFont="1" applyFill="1" applyBorder="1" applyAlignment="1">
      <alignment horizontal="left" vertical="top"/>
    </xf>
    <xf numFmtId="10" fontId="13" fillId="2" borderId="4" xfId="0" applyNumberFormat="1" applyFont="1" applyFill="1" applyBorder="1" applyAlignment="1">
      <alignment horizontal="left" vertical="top" wrapText="1"/>
    </xf>
    <xf numFmtId="10" fontId="13" fillId="2" borderId="3" xfId="1" applyNumberFormat="1" applyFont="1" applyFill="1" applyBorder="1" applyAlignment="1">
      <alignment horizontal="left" vertical="top" wrapText="1"/>
    </xf>
    <xf numFmtId="0" fontId="13" fillId="2" borderId="54" xfId="1" applyFont="1" applyFill="1" applyBorder="1" applyAlignment="1">
      <alignment horizontal="left" vertical="top" wrapText="1"/>
    </xf>
    <xf numFmtId="9" fontId="13" fillId="2" borderId="65" xfId="0" applyNumberFormat="1" applyFont="1" applyFill="1" applyBorder="1" applyAlignment="1">
      <alignment horizontal="left" vertical="top"/>
    </xf>
    <xf numFmtId="3" fontId="13" fillId="2" borderId="5" xfId="0" applyNumberFormat="1" applyFont="1" applyFill="1" applyBorder="1" applyAlignment="1">
      <alignment horizontal="left" vertical="top"/>
    </xf>
    <xf numFmtId="9" fontId="13" fillId="2" borderId="37" xfId="0" applyNumberFormat="1" applyFont="1" applyFill="1" applyBorder="1" applyAlignment="1">
      <alignment horizontal="left" vertical="top"/>
    </xf>
    <xf numFmtId="9" fontId="13" fillId="2" borderId="3" xfId="0" applyNumberFormat="1" applyFont="1" applyFill="1" applyBorder="1" applyAlignment="1">
      <alignment horizontal="left" vertical="top"/>
    </xf>
    <xf numFmtId="0" fontId="13" fillId="2" borderId="3" xfId="0" applyFont="1" applyFill="1" applyBorder="1" applyAlignment="1">
      <alignment horizontal="left" vertical="top"/>
    </xf>
    <xf numFmtId="3" fontId="13" fillId="2" borderId="38" xfId="0" applyNumberFormat="1" applyFont="1" applyFill="1" applyBorder="1" applyAlignment="1">
      <alignment horizontal="left" vertical="top"/>
    </xf>
    <xf numFmtId="9" fontId="13" fillId="2" borderId="5" xfId="2" applyFont="1" applyFill="1" applyBorder="1" applyAlignment="1">
      <alignment horizontal="left" vertical="top"/>
    </xf>
    <xf numFmtId="9" fontId="13" fillId="2" borderId="3" xfId="2" applyFont="1" applyFill="1" applyBorder="1" applyAlignment="1">
      <alignment horizontal="left" vertical="top"/>
    </xf>
    <xf numFmtId="0" fontId="13" fillId="2" borderId="38" xfId="0" applyFont="1" applyFill="1" applyBorder="1" applyAlignment="1">
      <alignment horizontal="left" vertical="top"/>
    </xf>
    <xf numFmtId="9" fontId="13" fillId="2" borderId="37" xfId="2" applyFont="1" applyFill="1" applyBorder="1" applyAlignment="1">
      <alignment horizontal="left" vertical="top"/>
    </xf>
    <xf numFmtId="9" fontId="13" fillId="2" borderId="54" xfId="0" applyNumberFormat="1" applyFont="1" applyFill="1" applyBorder="1" applyAlignment="1">
      <alignment horizontal="left" vertical="top"/>
    </xf>
    <xf numFmtId="9" fontId="13" fillId="2" borderId="4" xfId="0" applyNumberFormat="1" applyFont="1" applyFill="1" applyBorder="1" applyAlignment="1">
      <alignment horizontal="left" vertical="top"/>
    </xf>
    <xf numFmtId="3" fontId="13" fillId="2" borderId="54" xfId="0" applyNumberFormat="1" applyFont="1" applyFill="1" applyBorder="1" applyAlignment="1">
      <alignment horizontal="left" vertical="top"/>
    </xf>
    <xf numFmtId="9" fontId="13" fillId="2" borderId="17" xfId="0" applyNumberFormat="1" applyFont="1" applyFill="1" applyBorder="1" applyAlignment="1">
      <alignment horizontal="left" vertical="top"/>
    </xf>
    <xf numFmtId="0" fontId="31" fillId="2" borderId="96" xfId="0" applyFont="1" applyFill="1" applyBorder="1" applyAlignment="1">
      <alignment vertical="center"/>
    </xf>
    <xf numFmtId="0" fontId="31" fillId="2" borderId="105" xfId="0" applyFont="1" applyFill="1" applyBorder="1" applyAlignment="1">
      <alignment vertical="center"/>
    </xf>
    <xf numFmtId="0" fontId="23" fillId="0" borderId="1" xfId="0" applyFont="1" applyBorder="1" applyAlignment="1">
      <alignment horizontal="left" vertical="top"/>
    </xf>
    <xf numFmtId="0" fontId="0" fillId="2" borderId="5" xfId="0" applyFill="1" applyBorder="1" applyAlignment="1">
      <alignment horizontal="left" vertical="top"/>
    </xf>
    <xf numFmtId="0" fontId="0" fillId="2" borderId="32" xfId="0" applyFill="1" applyBorder="1" applyAlignment="1">
      <alignment horizontal="left" vertical="top"/>
    </xf>
    <xf numFmtId="1" fontId="0" fillId="2" borderId="32" xfId="0" applyNumberFormat="1" applyFill="1" applyBorder="1" applyAlignment="1">
      <alignment horizontal="left" vertical="top"/>
    </xf>
    <xf numFmtId="9" fontId="0" fillId="2" borderId="32" xfId="0" applyNumberFormat="1" applyFill="1" applyBorder="1" applyAlignment="1">
      <alignment horizontal="left" vertical="top"/>
    </xf>
    <xf numFmtId="2" fontId="0" fillId="2" borderId="54" xfId="0" applyNumberFormat="1" applyFill="1" applyBorder="1" applyAlignment="1">
      <alignment horizontal="left" vertical="top"/>
    </xf>
    <xf numFmtId="0" fontId="0" fillId="2" borderId="11" xfId="0" applyFill="1" applyBorder="1" applyAlignment="1">
      <alignment horizontal="left" vertical="top" wrapText="1"/>
    </xf>
    <xf numFmtId="0" fontId="17" fillId="10" borderId="108" xfId="0" applyFont="1" applyFill="1" applyBorder="1" applyAlignment="1">
      <alignment horizontal="left" vertical="top"/>
    </xf>
    <xf numFmtId="0" fontId="0" fillId="10" borderId="109" xfId="0" applyFill="1" applyBorder="1" applyAlignment="1">
      <alignment horizontal="left" vertical="top"/>
    </xf>
    <xf numFmtId="0" fontId="0" fillId="10" borderId="110" xfId="0" applyFill="1" applyBorder="1" applyAlignment="1">
      <alignment horizontal="left" vertical="top"/>
    </xf>
    <xf numFmtId="0" fontId="0" fillId="10" borderId="111" xfId="0" applyFill="1" applyBorder="1" applyAlignment="1">
      <alignment horizontal="left" vertical="top"/>
    </xf>
    <xf numFmtId="0" fontId="8" fillId="10" borderId="106" xfId="0" applyFont="1" applyFill="1" applyBorder="1" applyAlignment="1">
      <alignment horizontal="left" vertical="top"/>
    </xf>
    <xf numFmtId="0" fontId="17" fillId="10" borderId="106" xfId="0" applyFont="1" applyFill="1" applyBorder="1" applyAlignment="1">
      <alignment horizontal="left" vertical="top"/>
    </xf>
    <xf numFmtId="0" fontId="0" fillId="10" borderId="106" xfId="0" applyFill="1" applyBorder="1" applyAlignment="1">
      <alignment horizontal="left" vertical="top"/>
    </xf>
    <xf numFmtId="2" fontId="0" fillId="0" borderId="17" xfId="0" applyNumberFormat="1" applyBorder="1" applyAlignment="1">
      <alignment horizontal="left" vertical="top"/>
    </xf>
    <xf numFmtId="0" fontId="11" fillId="0" borderId="4" xfId="0" applyFont="1" applyBorder="1" applyAlignment="1">
      <alignment horizontal="left" vertical="top" wrapText="1"/>
    </xf>
    <xf numFmtId="2" fontId="0" fillId="0" borderId="4" xfId="0" applyNumberFormat="1" applyBorder="1" applyAlignment="1">
      <alignment horizontal="left" vertical="top"/>
    </xf>
    <xf numFmtId="166" fontId="0" fillId="0" borderId="4" xfId="0" applyNumberFormat="1" applyBorder="1" applyAlignment="1">
      <alignment horizontal="left" vertical="top"/>
    </xf>
    <xf numFmtId="0" fontId="0" fillId="0" borderId="92" xfId="0" applyBorder="1" applyAlignment="1">
      <alignment vertical="top"/>
    </xf>
    <xf numFmtId="166" fontId="0" fillId="0" borderId="11" xfId="0" quotePrefix="1" applyNumberFormat="1" applyBorder="1" applyAlignment="1">
      <alignment horizontal="left" vertical="top"/>
    </xf>
    <xf numFmtId="166" fontId="0" fillId="0" borderId="4" xfId="0" quotePrefix="1" applyNumberFormat="1" applyBorder="1" applyAlignment="1">
      <alignment horizontal="left" vertical="top"/>
    </xf>
    <xf numFmtId="0" fontId="0" fillId="0" borderId="51" xfId="0" applyBorder="1" applyAlignment="1">
      <alignment vertical="top"/>
    </xf>
    <xf numFmtId="0" fontId="0" fillId="2" borderId="13" xfId="0" applyFill="1" applyBorder="1" applyAlignment="1">
      <alignment horizontal="left" vertical="top"/>
    </xf>
    <xf numFmtId="0" fontId="0" fillId="2" borderId="35" xfId="0" applyFill="1" applyBorder="1" applyAlignment="1">
      <alignment horizontal="left" vertical="top"/>
    </xf>
    <xf numFmtId="166" fontId="0" fillId="2" borderId="4" xfId="0" applyNumberFormat="1" applyFill="1" applyBorder="1" applyAlignment="1">
      <alignment horizontal="left" vertical="top"/>
    </xf>
    <xf numFmtId="41" fontId="13" fillId="2" borderId="17" xfId="3" applyNumberFormat="1" applyFont="1" applyFill="1" applyBorder="1" applyAlignment="1">
      <alignment horizontal="left" vertical="top" readingOrder="1"/>
    </xf>
    <xf numFmtId="41" fontId="13" fillId="2" borderId="4" xfId="3" applyNumberFormat="1" applyFont="1" applyFill="1" applyBorder="1" applyAlignment="1">
      <alignment horizontal="left" vertical="top" readingOrder="1"/>
    </xf>
    <xf numFmtId="9" fontId="0" fillId="2" borderId="73" xfId="1" quotePrefix="1" applyNumberFormat="1" applyFont="1" applyFill="1" applyBorder="1" applyAlignment="1">
      <alignment horizontal="left" vertical="top" wrapText="1"/>
    </xf>
    <xf numFmtId="167" fontId="13" fillId="2" borderId="4" xfId="3" applyNumberFormat="1" applyFont="1" applyFill="1" applyBorder="1" applyAlignment="1">
      <alignment horizontal="left" vertical="top" readingOrder="1"/>
    </xf>
    <xf numFmtId="0" fontId="11" fillId="0" borderId="11" xfId="0" applyFont="1" applyBorder="1" applyAlignment="1">
      <alignment horizontal="left" vertical="top" wrapText="1"/>
    </xf>
    <xf numFmtId="9" fontId="13" fillId="2" borderId="11" xfId="0" applyNumberFormat="1" applyFont="1" applyFill="1" applyBorder="1" applyAlignment="1">
      <alignment horizontal="left" vertical="top"/>
    </xf>
    <xf numFmtId="9" fontId="13" fillId="0" borderId="4" xfId="0" applyNumberFormat="1" applyFont="1" applyBorder="1" applyAlignment="1">
      <alignment horizontal="left" vertical="top" wrapText="1"/>
    </xf>
    <xf numFmtId="9" fontId="0" fillId="0" borderId="4" xfId="2" applyFont="1" applyBorder="1" applyAlignment="1">
      <alignment horizontal="left" vertical="top"/>
    </xf>
    <xf numFmtId="9" fontId="13" fillId="0" borderId="4" xfId="2" applyFont="1" applyFill="1" applyBorder="1" applyAlignment="1">
      <alignment horizontal="left" vertical="top"/>
    </xf>
    <xf numFmtId="1" fontId="13" fillId="0" borderId="11" xfId="0" applyNumberFormat="1" applyFont="1" applyBorder="1" applyAlignment="1">
      <alignment horizontal="left" vertical="top"/>
    </xf>
    <xf numFmtId="9" fontId="13" fillId="0" borderId="4" xfId="0" applyNumberFormat="1" applyFont="1" applyBorder="1" applyAlignment="1">
      <alignment horizontal="left" vertical="top"/>
    </xf>
    <xf numFmtId="0" fontId="8" fillId="11" borderId="112" xfId="0" applyFont="1" applyFill="1" applyBorder="1" applyAlignment="1">
      <alignment horizontal="left" vertical="top"/>
    </xf>
    <xf numFmtId="0" fontId="17" fillId="11" borderId="112" xfId="0" applyFont="1" applyFill="1" applyBorder="1" applyAlignment="1">
      <alignment horizontal="left" vertical="top"/>
    </xf>
    <xf numFmtId="0" fontId="0" fillId="11" borderId="112" xfId="0" applyFill="1" applyBorder="1" applyAlignment="1">
      <alignment horizontal="left" vertical="top"/>
    </xf>
    <xf numFmtId="0" fontId="13" fillId="11" borderId="112" xfId="0" applyFont="1" applyFill="1" applyBorder="1" applyAlignment="1">
      <alignment horizontal="left" vertical="top"/>
    </xf>
    <xf numFmtId="0" fontId="8" fillId="11" borderId="114" xfId="0" applyFont="1" applyFill="1" applyBorder="1" applyAlignment="1">
      <alignment horizontal="left" vertical="top"/>
    </xf>
    <xf numFmtId="0" fontId="17" fillId="11" borderId="114" xfId="0" applyFont="1" applyFill="1" applyBorder="1" applyAlignment="1">
      <alignment horizontal="left" vertical="top"/>
    </xf>
    <xf numFmtId="0" fontId="1" fillId="0" borderId="73" xfId="0" applyFont="1" applyBorder="1" applyAlignment="1">
      <alignment horizontal="left" vertical="top"/>
    </xf>
    <xf numFmtId="9" fontId="0" fillId="0" borderId="73" xfId="0" applyNumberFormat="1" applyBorder="1" applyAlignment="1">
      <alignment horizontal="left" vertical="top"/>
    </xf>
    <xf numFmtId="9" fontId="0" fillId="0" borderId="73" xfId="0" applyNumberFormat="1" applyBorder="1" applyAlignment="1">
      <alignment horizontal="left" vertical="top" wrapText="1"/>
    </xf>
    <xf numFmtId="0" fontId="0" fillId="12" borderId="113" xfId="0" applyFill="1" applyBorder="1" applyAlignment="1">
      <alignment horizontal="left" vertical="top"/>
    </xf>
    <xf numFmtId="0" fontId="1" fillId="12" borderId="113" xfId="0" applyFont="1" applyFill="1" applyBorder="1" applyAlignment="1">
      <alignment horizontal="left" vertical="top"/>
    </xf>
    <xf numFmtId="0" fontId="0" fillId="12" borderId="115" xfId="0" applyFill="1" applyBorder="1" applyAlignment="1">
      <alignment horizontal="left" vertical="top"/>
    </xf>
    <xf numFmtId="0" fontId="15" fillId="12" borderId="115" xfId="0" applyFont="1" applyFill="1" applyBorder="1" applyAlignment="1">
      <alignment horizontal="left" vertical="top"/>
    </xf>
    <xf numFmtId="0" fontId="35" fillId="0" borderId="2" xfId="4" applyFont="1" applyBorder="1" applyAlignment="1">
      <alignment horizontal="left" vertical="center"/>
    </xf>
    <xf numFmtId="0" fontId="35" fillId="0" borderId="2" xfId="4" applyFont="1" applyBorder="1" applyAlignment="1">
      <alignment horizontal="left" vertical="center" wrapText="1"/>
    </xf>
    <xf numFmtId="0" fontId="33" fillId="3" borderId="29" xfId="4" applyFont="1" applyFill="1" applyBorder="1" applyAlignment="1">
      <alignment horizontal="left" vertical="top" wrapText="1"/>
    </xf>
    <xf numFmtId="0" fontId="13" fillId="0" borderId="1" xfId="4" applyFont="1" applyBorder="1" applyAlignment="1">
      <alignment horizontal="left" vertical="top" wrapText="1"/>
    </xf>
    <xf numFmtId="0" fontId="13" fillId="0" borderId="2" xfId="4" applyFont="1" applyBorder="1" applyAlignment="1">
      <alignment horizontal="left" vertical="top" wrapText="1"/>
    </xf>
    <xf numFmtId="0" fontId="13" fillId="0" borderId="8" xfId="4" applyFont="1" applyBorder="1" applyAlignment="1">
      <alignment horizontal="left" vertical="top" wrapText="1"/>
    </xf>
    <xf numFmtId="0" fontId="13" fillId="0" borderId="6" xfId="4" applyFont="1" applyBorder="1" applyAlignment="1">
      <alignment horizontal="left" vertical="top" wrapText="1"/>
    </xf>
    <xf numFmtId="0" fontId="13" fillId="0" borderId="7" xfId="4" applyFont="1" applyBorder="1" applyAlignment="1">
      <alignment horizontal="left" vertical="top" wrapText="1"/>
    </xf>
    <xf numFmtId="0" fontId="13" fillId="0" borderId="71" xfId="4" applyFont="1" applyBorder="1" applyAlignment="1">
      <alignment horizontal="left" vertical="top" wrapText="1"/>
    </xf>
    <xf numFmtId="1" fontId="13" fillId="0" borderId="1" xfId="4" applyNumberFormat="1" applyFont="1" applyBorder="1" applyAlignment="1">
      <alignment horizontal="left" vertical="top" shrinkToFit="1"/>
    </xf>
    <xf numFmtId="1" fontId="13" fillId="0" borderId="8" xfId="4" applyNumberFormat="1" applyFont="1" applyBorder="1" applyAlignment="1">
      <alignment horizontal="left" vertical="top" shrinkToFit="1"/>
    </xf>
    <xf numFmtId="0" fontId="13" fillId="0" borderId="1" xfId="4" applyFont="1" applyBorder="1" applyAlignment="1">
      <alignment horizontal="left" vertical="top"/>
    </xf>
    <xf numFmtId="1" fontId="13" fillId="0" borderId="75" xfId="4" applyNumberFormat="1" applyFont="1" applyBorder="1" applyAlignment="1">
      <alignment horizontal="left" vertical="top" shrinkToFit="1"/>
    </xf>
    <xf numFmtId="0" fontId="35" fillId="0" borderId="8" xfId="4" applyFont="1" applyBorder="1" applyAlignment="1">
      <alignment horizontal="left" vertical="top"/>
    </xf>
    <xf numFmtId="0" fontId="35" fillId="0" borderId="1" xfId="4" applyFont="1" applyBorder="1" applyAlignment="1">
      <alignment horizontal="left" vertical="top"/>
    </xf>
    <xf numFmtId="0" fontId="13" fillId="0" borderId="1" xfId="4" applyFont="1" applyBorder="1" applyAlignment="1">
      <alignment vertical="top" wrapText="1"/>
    </xf>
    <xf numFmtId="0" fontId="13" fillId="0" borderId="6" xfId="4" applyFont="1" applyBorder="1" applyAlignment="1">
      <alignment vertical="top" wrapText="1"/>
    </xf>
    <xf numFmtId="0" fontId="13" fillId="0" borderId="7" xfId="4" applyFont="1" applyBorder="1" applyAlignment="1">
      <alignment vertical="top" wrapText="1"/>
    </xf>
    <xf numFmtId="0" fontId="13" fillId="0" borderId="71" xfId="4" applyFont="1" applyBorder="1" applyAlignment="1">
      <alignment vertical="top" wrapText="1"/>
    </xf>
    <xf numFmtId="0" fontId="13" fillId="0" borderId="72" xfId="4" applyFont="1" applyBorder="1" applyAlignment="1">
      <alignment vertical="top" wrapText="1"/>
    </xf>
    <xf numFmtId="0" fontId="13" fillId="0" borderId="2" xfId="4" applyFont="1" applyBorder="1" applyAlignment="1">
      <alignment vertical="top" wrapText="1"/>
    </xf>
    <xf numFmtId="0" fontId="13" fillId="0" borderId="1" xfId="0" applyFont="1" applyBorder="1" applyAlignment="1">
      <alignment vertical="top" wrapText="1"/>
    </xf>
    <xf numFmtId="0" fontId="13" fillId="0" borderId="71" xfId="0" applyFont="1" applyBorder="1" applyAlignment="1">
      <alignment vertical="top" wrapText="1"/>
    </xf>
    <xf numFmtId="0" fontId="13" fillId="0" borderId="1" xfId="4" applyFont="1" applyBorder="1" applyAlignment="1">
      <alignment vertical="top"/>
    </xf>
    <xf numFmtId="0" fontId="13" fillId="0" borderId="1" xfId="0" quotePrefix="1" applyFont="1" applyBorder="1" applyAlignment="1">
      <alignment vertical="top" wrapText="1"/>
    </xf>
    <xf numFmtId="0" fontId="13" fillId="0" borderId="74" xfId="4" applyFont="1" applyBorder="1" applyAlignment="1">
      <alignment vertical="top" wrapText="1"/>
    </xf>
    <xf numFmtId="0" fontId="13" fillId="0" borderId="76" xfId="4" applyFont="1" applyBorder="1" applyAlignment="1">
      <alignment vertical="top" wrapText="1"/>
    </xf>
    <xf numFmtId="0" fontId="13" fillId="0" borderId="75" xfId="0" applyFont="1" applyBorder="1" applyAlignment="1">
      <alignment vertical="top" wrapText="1"/>
    </xf>
    <xf numFmtId="0" fontId="13" fillId="0" borderId="77" xfId="4" applyFont="1" applyBorder="1" applyAlignment="1">
      <alignment vertical="top" wrapText="1"/>
    </xf>
    <xf numFmtId="0" fontId="35" fillId="0" borderId="8" xfId="4" applyFont="1" applyBorder="1" applyAlignment="1">
      <alignment vertical="top"/>
    </xf>
    <xf numFmtId="0" fontId="35" fillId="0" borderId="1" xfId="4" applyFont="1" applyBorder="1" applyAlignment="1">
      <alignment vertical="top"/>
    </xf>
    <xf numFmtId="166" fontId="0" fillId="2" borderId="88" xfId="0" applyNumberFormat="1" applyFill="1" applyBorder="1" applyAlignment="1">
      <alignment horizontal="left" vertical="top"/>
    </xf>
    <xf numFmtId="0" fontId="13" fillId="0" borderId="11" xfId="0" applyFont="1" applyBorder="1" applyAlignment="1">
      <alignment horizontal="left" vertical="top" wrapText="1"/>
    </xf>
    <xf numFmtId="0" fontId="3" fillId="5" borderId="0" xfId="0" applyFont="1" applyFill="1" applyAlignment="1">
      <alignment horizontal="left"/>
    </xf>
    <xf numFmtId="0" fontId="17" fillId="10" borderId="107" xfId="0" applyFont="1" applyFill="1" applyBorder="1" applyAlignment="1">
      <alignment horizontal="left" vertical="top"/>
    </xf>
    <xf numFmtId="0" fontId="28" fillId="0" borderId="102" xfId="0" applyFont="1" applyBorder="1" applyAlignment="1">
      <alignment horizontal="left" vertical="top"/>
    </xf>
    <xf numFmtId="0" fontId="24" fillId="0" borderId="1" xfId="0" applyFont="1" applyBorder="1" applyAlignment="1">
      <alignment horizontal="left" vertical="top" wrapText="1"/>
    </xf>
    <xf numFmtId="0" fontId="0" fillId="0" borderId="35" xfId="0" applyBorder="1" applyAlignment="1">
      <alignment horizontal="left" vertical="top"/>
    </xf>
    <xf numFmtId="165" fontId="0" fillId="0" borderId="80" xfId="0" applyNumberFormat="1" applyBorder="1" applyAlignment="1">
      <alignment horizontal="left" vertical="top"/>
    </xf>
    <xf numFmtId="0" fontId="8" fillId="3" borderId="117" xfId="0" applyFont="1" applyFill="1" applyBorder="1" applyAlignment="1">
      <alignment horizontal="left" vertical="top"/>
    </xf>
    <xf numFmtId="0" fontId="17" fillId="3" borderId="117" xfId="0" applyFont="1" applyFill="1" applyBorder="1" applyAlignment="1">
      <alignment horizontal="left" vertical="top"/>
    </xf>
    <xf numFmtId="49" fontId="0" fillId="0" borderId="73" xfId="0" applyNumberFormat="1" applyBorder="1" applyAlignment="1">
      <alignment horizontal="left" vertical="top"/>
    </xf>
    <xf numFmtId="0" fontId="1" fillId="4" borderId="118" xfId="0" applyFont="1" applyFill="1" applyBorder="1" applyAlignment="1">
      <alignment horizontal="left" vertical="top"/>
    </xf>
    <xf numFmtId="0" fontId="0" fillId="4" borderId="118" xfId="0" applyFill="1" applyBorder="1" applyAlignment="1">
      <alignment horizontal="left" vertical="top"/>
    </xf>
    <xf numFmtId="0" fontId="28" fillId="4" borderId="119" xfId="0" applyFont="1" applyFill="1" applyBorder="1" applyAlignment="1">
      <alignment horizontal="left" vertical="top"/>
    </xf>
    <xf numFmtId="0" fontId="0" fillId="4" borderId="119" xfId="0" applyFill="1" applyBorder="1" applyAlignment="1">
      <alignment horizontal="left" vertical="top"/>
    </xf>
    <xf numFmtId="0" fontId="1" fillId="4" borderId="119" xfId="0" applyFont="1" applyFill="1" applyBorder="1" applyAlignment="1">
      <alignment horizontal="left" vertical="top"/>
    </xf>
    <xf numFmtId="0" fontId="1" fillId="0" borderId="89" xfId="0" applyFont="1" applyBorder="1" applyAlignment="1">
      <alignment horizontal="left" vertical="top"/>
    </xf>
    <xf numFmtId="0" fontId="1" fillId="0" borderId="90" xfId="0" applyFont="1" applyBorder="1" applyAlignment="1">
      <alignment horizontal="left" vertical="top"/>
    </xf>
    <xf numFmtId="0" fontId="24" fillId="0" borderId="1" xfId="0" applyFont="1" applyBorder="1" applyAlignment="1">
      <alignment horizontal="left" vertical="top"/>
    </xf>
    <xf numFmtId="0" fontId="24" fillId="0" borderId="6" xfId="0" applyFont="1" applyBorder="1" applyAlignment="1">
      <alignment horizontal="left" vertical="top"/>
    </xf>
    <xf numFmtId="0" fontId="24" fillId="0" borderId="9" xfId="0" applyFont="1" applyBorder="1" applyAlignment="1">
      <alignment horizontal="left" vertical="top"/>
    </xf>
    <xf numFmtId="0" fontId="24" fillId="0" borderId="7" xfId="0" applyFont="1" applyBorder="1" applyAlignment="1">
      <alignment horizontal="left" vertical="top"/>
    </xf>
    <xf numFmtId="0" fontId="24" fillId="0" borderId="6" xfId="0" applyFont="1" applyBorder="1" applyAlignment="1">
      <alignment horizontal="left" vertical="top" wrapText="1"/>
    </xf>
    <xf numFmtId="0" fontId="24" fillId="0" borderId="9" xfId="0" applyFont="1" applyBorder="1" applyAlignment="1">
      <alignment horizontal="left" vertical="top" wrapText="1"/>
    </xf>
    <xf numFmtId="0" fontId="24" fillId="0" borderId="7" xfId="0" applyFont="1" applyBorder="1" applyAlignment="1">
      <alignment horizontal="left" vertical="top" wrapText="1"/>
    </xf>
    <xf numFmtId="0" fontId="0" fillId="0" borderId="81" xfId="0" applyBorder="1" applyAlignment="1">
      <alignment horizontal="left" vertical="top"/>
    </xf>
    <xf numFmtId="0" fontId="0" fillId="0" borderId="82" xfId="0" applyBorder="1" applyAlignment="1">
      <alignment horizontal="left" vertical="top"/>
    </xf>
    <xf numFmtId="0" fontId="0" fillId="0" borderId="86" xfId="0" applyBorder="1" applyAlignment="1">
      <alignment horizontal="left" vertical="top"/>
    </xf>
    <xf numFmtId="0" fontId="0" fillId="0" borderId="87" xfId="0" applyBorder="1" applyAlignment="1">
      <alignment horizontal="left" vertical="top"/>
    </xf>
    <xf numFmtId="0" fontId="3" fillId="0" borderId="0" xfId="0" applyFont="1"/>
    <xf numFmtId="0" fontId="0" fillId="0" borderId="0" xfId="0"/>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12" fillId="5" borderId="0" xfId="0" applyFont="1" applyFill="1" applyAlignment="1">
      <alignment horizontal="left" vertical="top" wrapText="1"/>
    </xf>
    <xf numFmtId="0" fontId="12" fillId="5" borderId="0" xfId="0" applyFont="1" applyFill="1" applyAlignment="1">
      <alignment horizontal="left" vertical="top"/>
    </xf>
    <xf numFmtId="0" fontId="1"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horizontal="left" vertical="top"/>
    </xf>
    <xf numFmtId="0" fontId="28" fillId="0" borderId="103" xfId="0" applyFont="1" applyBorder="1" applyAlignment="1">
      <alignment horizontal="left" vertical="top" wrapText="1"/>
    </xf>
    <xf numFmtId="0" fontId="28" fillId="0" borderId="116" xfId="0" applyFont="1" applyBorder="1" applyAlignment="1">
      <alignment horizontal="left" vertical="top" wrapText="1"/>
    </xf>
    <xf numFmtId="0" fontId="28" fillId="0" borderId="104" xfId="0" applyFont="1" applyBorder="1" applyAlignment="1">
      <alignment horizontal="left" vertical="top" wrapText="1"/>
    </xf>
    <xf numFmtId="0" fontId="0" fillId="0" borderId="19" xfId="0" applyBorder="1" applyAlignment="1">
      <alignment horizontal="left" vertical="top" wrapText="1"/>
    </xf>
    <xf numFmtId="0" fontId="0" fillId="0" borderId="25"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xf>
    <xf numFmtId="0" fontId="0" fillId="0" borderId="22" xfId="0" applyBorder="1"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28" fillId="0" borderId="14" xfId="0" applyFont="1" applyBorder="1" applyAlignment="1">
      <alignment horizontal="left" vertical="top" wrapText="1"/>
    </xf>
    <xf numFmtId="0" fontId="28" fillId="0" borderId="15" xfId="0" applyFont="1" applyBorder="1" applyAlignment="1">
      <alignment horizontal="left" vertical="top" wrapText="1"/>
    </xf>
    <xf numFmtId="0" fontId="28" fillId="0" borderId="16"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28" fillId="4" borderId="62" xfId="0" applyFont="1" applyFill="1" applyBorder="1" applyAlignment="1">
      <alignment horizontal="left" vertical="top" wrapText="1"/>
    </xf>
    <xf numFmtId="0" fontId="28" fillId="4" borderId="58" xfId="0" applyFont="1" applyFill="1" applyBorder="1" applyAlignment="1">
      <alignment horizontal="left" vertical="top" wrapText="1"/>
    </xf>
    <xf numFmtId="0" fontId="28" fillId="4" borderId="63" xfId="0" applyFont="1" applyFill="1"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5" xfId="0" applyBorder="1" applyAlignment="1">
      <alignment horizontal="left"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1" fillId="0" borderId="43" xfId="0" applyFont="1" applyBorder="1" applyAlignment="1">
      <alignment horizontal="left" vertical="top"/>
    </xf>
    <xf numFmtId="0" fontId="1" fillId="0" borderId="53" xfId="0" applyFont="1" applyBorder="1" applyAlignment="1">
      <alignment horizontal="left" vertical="top"/>
    </xf>
    <xf numFmtId="0" fontId="0" fillId="0" borderId="55" xfId="0" applyBorder="1" applyAlignment="1">
      <alignment vertical="top"/>
    </xf>
    <xf numFmtId="0" fontId="0" fillId="0" borderId="79" xfId="0" applyBorder="1" applyAlignment="1">
      <alignment vertical="top"/>
    </xf>
    <xf numFmtId="0" fontId="1" fillId="0" borderId="12" xfId="0" applyFont="1" applyBorder="1" applyAlignment="1">
      <alignment horizontal="left" vertical="top"/>
    </xf>
    <xf numFmtId="0" fontId="1" fillId="0" borderId="35" xfId="0" applyFont="1" applyBorder="1" applyAlignment="1">
      <alignment horizontal="left" vertical="top"/>
    </xf>
    <xf numFmtId="0" fontId="0" fillId="0" borderId="27" xfId="0" applyBorder="1" applyAlignment="1">
      <alignment vertical="top"/>
    </xf>
    <xf numFmtId="0" fontId="0" fillId="0" borderId="0" xfId="0" applyAlignment="1">
      <alignment vertical="top"/>
    </xf>
    <xf numFmtId="0" fontId="0" fillId="0" borderId="78" xfId="0" applyBorder="1" applyAlignment="1">
      <alignment horizontal="left" vertical="top"/>
    </xf>
    <xf numFmtId="0" fontId="0" fillId="0" borderId="91" xfId="0" applyBorder="1" applyAlignment="1">
      <alignment horizontal="left" vertical="top"/>
    </xf>
    <xf numFmtId="0" fontId="24" fillId="0" borderId="1" xfId="0" applyFont="1" applyBorder="1" applyAlignment="1">
      <alignment vertical="top"/>
    </xf>
    <xf numFmtId="0" fontId="24" fillId="0" borderId="1" xfId="0" applyFont="1" applyBorder="1" applyAlignment="1">
      <alignment vertical="top" wrapText="1"/>
    </xf>
    <xf numFmtId="0" fontId="0" fillId="0" borderId="94" xfId="0" applyBorder="1" applyAlignment="1">
      <alignment vertical="top"/>
    </xf>
    <xf numFmtId="0" fontId="13" fillId="0" borderId="40" xfId="0" applyFont="1" applyBorder="1" applyAlignment="1">
      <alignment horizontal="left" vertical="top" wrapText="1"/>
    </xf>
    <xf numFmtId="0" fontId="13" fillId="0" borderId="41" xfId="0" applyFont="1" applyBorder="1" applyAlignment="1">
      <alignment horizontal="left" vertical="top" wrapText="1"/>
    </xf>
    <xf numFmtId="0" fontId="13" fillId="0" borderId="32" xfId="0" applyFont="1" applyBorder="1" applyAlignment="1">
      <alignment horizontal="left" vertical="top" wrapText="1"/>
    </xf>
    <xf numFmtId="0" fontId="13" fillId="0" borderId="44" xfId="0" applyFont="1" applyBorder="1" applyAlignment="1">
      <alignment horizontal="left" vertical="top" wrapText="1"/>
    </xf>
    <xf numFmtId="0" fontId="13" fillId="0" borderId="45" xfId="0" applyFont="1" applyBorder="1" applyAlignment="1">
      <alignment horizontal="left" vertical="top" wrapText="1"/>
    </xf>
    <xf numFmtId="0" fontId="0" fillId="0" borderId="32" xfId="0" applyBorder="1" applyAlignment="1">
      <alignment horizontal="left" vertical="top" wrapText="1"/>
    </xf>
    <xf numFmtId="0" fontId="0" fillId="0" borderId="43" xfId="0" applyBorder="1" applyAlignment="1">
      <alignment horizontal="left" vertical="top" wrapText="1"/>
    </xf>
    <xf numFmtId="0" fontId="0" fillId="0" borderId="33" xfId="0" applyBorder="1" applyAlignment="1">
      <alignment horizontal="left" vertical="top"/>
    </xf>
    <xf numFmtId="0" fontId="0" fillId="0" borderId="28" xfId="0" applyBorder="1" applyAlignment="1">
      <alignment horizontal="left" vertical="top"/>
    </xf>
    <xf numFmtId="0" fontId="0" fillId="0" borderId="53" xfId="0" applyBorder="1" applyAlignment="1">
      <alignment horizontal="left" vertical="top"/>
    </xf>
    <xf numFmtId="0" fontId="13" fillId="0" borderId="50" xfId="0" applyFont="1" applyBorder="1" applyAlignment="1">
      <alignment horizontal="right" vertical="top" wrapText="1"/>
    </xf>
    <xf numFmtId="0" fontId="13" fillId="0" borderId="51" xfId="0" applyFont="1" applyBorder="1" applyAlignment="1">
      <alignment horizontal="right" vertical="top" wrapText="1"/>
    </xf>
    <xf numFmtId="0" fontId="13" fillId="0" borderId="52" xfId="0" applyFont="1" applyBorder="1" applyAlignment="1">
      <alignment horizontal="right" vertical="top" wrapText="1"/>
    </xf>
    <xf numFmtId="10" fontId="13" fillId="0" borderId="50" xfId="2" applyNumberFormat="1" applyFont="1" applyFill="1" applyBorder="1" applyAlignment="1">
      <alignment horizontal="right" vertical="top"/>
    </xf>
    <xf numFmtId="10" fontId="13" fillId="0" borderId="51" xfId="2" applyNumberFormat="1" applyFont="1" applyFill="1" applyBorder="1" applyAlignment="1">
      <alignment horizontal="right" vertical="top"/>
    </xf>
    <xf numFmtId="10" fontId="13" fillId="0" borderId="52" xfId="2" applyNumberFormat="1" applyFont="1" applyFill="1" applyBorder="1" applyAlignment="1">
      <alignment horizontal="right" vertical="top"/>
    </xf>
    <xf numFmtId="0" fontId="0" fillId="0" borderId="40" xfId="0" applyBorder="1" applyAlignment="1">
      <alignment horizontal="left" vertical="top" wrapText="1"/>
    </xf>
    <xf numFmtId="0" fontId="0" fillId="0" borderId="41" xfId="0" applyBorder="1" applyAlignment="1">
      <alignment horizontal="left" vertical="top" wrapText="1"/>
    </xf>
    <xf numFmtId="0" fontId="24" fillId="0" borderId="0" xfId="0" applyFont="1" applyAlignment="1">
      <alignment horizontal="left" vertical="top"/>
    </xf>
    <xf numFmtId="0" fontId="36" fillId="0" borderId="1" xfId="4" applyFont="1" applyBorder="1" applyAlignment="1">
      <alignment vertical="top" wrapText="1"/>
    </xf>
    <xf numFmtId="0" fontId="36" fillId="0" borderId="2" xfId="4" applyFont="1" applyBorder="1" applyAlignment="1">
      <alignment vertical="top" wrapText="1"/>
    </xf>
    <xf numFmtId="0" fontId="33" fillId="3" borderId="1" xfId="4" applyFont="1" applyFill="1" applyBorder="1" applyAlignment="1">
      <alignment vertical="top" wrapText="1"/>
    </xf>
    <xf numFmtId="0" fontId="33" fillId="3" borderId="8" xfId="4" applyFont="1" applyFill="1" applyBorder="1" applyAlignment="1">
      <alignment vertical="top" wrapText="1"/>
    </xf>
    <xf numFmtId="0" fontId="15" fillId="7" borderId="1" xfId="4" applyFont="1" applyFill="1" applyBorder="1" applyAlignment="1">
      <alignment vertical="top" wrapText="1"/>
    </xf>
    <xf numFmtId="0" fontId="13" fillId="5" borderId="5" xfId="4" applyFont="1" applyFill="1" applyBorder="1" applyAlignment="1">
      <alignment vertical="top" wrapText="1"/>
    </xf>
    <xf numFmtId="0" fontId="15" fillId="0" borderId="2" xfId="0" applyFont="1" applyBorder="1" applyAlignment="1">
      <alignment vertical="top" wrapText="1"/>
    </xf>
    <xf numFmtId="0" fontId="15" fillId="0" borderId="8" xfId="0" applyFont="1" applyBorder="1" applyAlignment="1">
      <alignment vertical="top" wrapText="1"/>
    </xf>
    <xf numFmtId="0" fontId="36" fillId="0" borderId="8" xfId="4" applyFont="1" applyBorder="1" applyAlignment="1">
      <alignment vertical="top" wrapText="1"/>
    </xf>
    <xf numFmtId="0" fontId="15" fillId="7" borderId="8" xfId="4" applyFont="1" applyFill="1" applyBorder="1" applyAlignment="1">
      <alignment vertical="top" wrapText="1"/>
    </xf>
    <xf numFmtId="0" fontId="13" fillId="0" borderId="2" xfId="0" applyFont="1" applyBorder="1" applyAlignment="1">
      <alignment vertical="top" wrapText="1"/>
    </xf>
    <xf numFmtId="0" fontId="13" fillId="0" borderId="5" xfId="0" applyFont="1" applyBorder="1" applyAlignment="1">
      <alignment vertical="top" wrapText="1"/>
    </xf>
    <xf numFmtId="0" fontId="13" fillId="0" borderId="8" xfId="0" applyFont="1" applyBorder="1" applyAlignment="1">
      <alignment vertical="top" wrapText="1"/>
    </xf>
    <xf numFmtId="0" fontId="15" fillId="0" borderId="2" xfId="4" applyFont="1" applyBorder="1" applyAlignment="1">
      <alignment vertical="top" wrapText="1"/>
    </xf>
    <xf numFmtId="0" fontId="15" fillId="0" borderId="8" xfId="4" applyFont="1" applyBorder="1" applyAlignment="1">
      <alignment vertical="top" wrapText="1"/>
    </xf>
    <xf numFmtId="0" fontId="13" fillId="0" borderId="1" xfId="0" applyFont="1" applyBorder="1" applyAlignment="1">
      <alignment vertical="top" wrapText="1"/>
    </xf>
    <xf numFmtId="0" fontId="13" fillId="0" borderId="71" xfId="0" applyFont="1" applyBorder="1" applyAlignment="1">
      <alignment vertical="top" wrapText="1"/>
    </xf>
    <xf numFmtId="0" fontId="36" fillId="0" borderId="43" xfId="4" applyFont="1" applyBorder="1" applyAlignment="1">
      <alignment vertical="top" wrapText="1"/>
    </xf>
    <xf numFmtId="0" fontId="36" fillId="0" borderId="0" xfId="4" applyFont="1" applyAlignment="1">
      <alignment vertical="top" wrapText="1"/>
    </xf>
    <xf numFmtId="0" fontId="36" fillId="0" borderId="53" xfId="4" applyFont="1" applyBorder="1" applyAlignment="1">
      <alignment vertical="top" wrapText="1"/>
    </xf>
    <xf numFmtId="0" fontId="36" fillId="0" borderId="5" xfId="4" applyFont="1" applyBorder="1" applyAlignment="1">
      <alignment vertical="top" wrapText="1"/>
    </xf>
    <xf numFmtId="0" fontId="13" fillId="0" borderId="73" xfId="4" applyFont="1" applyBorder="1" applyAlignment="1">
      <alignment vertical="top" wrapText="1"/>
    </xf>
    <xf numFmtId="0" fontId="13" fillId="0" borderId="47" xfId="4" applyFont="1" applyBorder="1" applyAlignment="1">
      <alignment vertical="top" wrapText="1"/>
    </xf>
    <xf numFmtId="0" fontId="13" fillId="0" borderId="78" xfId="4" applyFont="1" applyBorder="1" applyAlignment="1">
      <alignment vertical="top" wrapText="1"/>
    </xf>
    <xf numFmtId="0" fontId="15" fillId="0" borderId="1" xfId="0" applyFont="1" applyBorder="1" applyAlignment="1">
      <alignment vertical="top" wrapText="1"/>
    </xf>
    <xf numFmtId="0" fontId="36" fillId="0" borderId="27" xfId="4" applyFont="1" applyBorder="1" applyAlignment="1">
      <alignment vertical="top" wrapText="1"/>
    </xf>
    <xf numFmtId="0" fontId="13" fillId="5" borderId="1" xfId="0" applyFont="1" applyFill="1" applyBorder="1" applyAlignment="1">
      <alignment vertical="top" wrapText="1"/>
    </xf>
    <xf numFmtId="0" fontId="13" fillId="5" borderId="6" xfId="0" applyFont="1" applyFill="1" applyBorder="1" applyAlignment="1">
      <alignment vertical="top" wrapText="1"/>
    </xf>
    <xf numFmtId="0" fontId="13" fillId="5" borderId="71" xfId="0" applyFont="1" applyFill="1" applyBorder="1" applyAlignment="1">
      <alignment vertical="top" wrapText="1"/>
    </xf>
    <xf numFmtId="0" fontId="37" fillId="0" borderId="2" xfId="4" applyFont="1" applyBorder="1" applyAlignment="1">
      <alignment vertical="top" wrapText="1"/>
    </xf>
    <xf numFmtId="0" fontId="37" fillId="0" borderId="5" xfId="4" applyFont="1" applyBorder="1" applyAlignment="1">
      <alignment vertical="top" wrapText="1"/>
    </xf>
    <xf numFmtId="0" fontId="37" fillId="0" borderId="8" xfId="4" applyFont="1" applyBorder="1" applyAlignment="1">
      <alignment vertical="top" wrapText="1"/>
    </xf>
    <xf numFmtId="0" fontId="15" fillId="4" borderId="1" xfId="4" applyFont="1" applyFill="1" applyBorder="1" applyAlignment="1">
      <alignment vertical="top" wrapText="1"/>
    </xf>
    <xf numFmtId="0" fontId="36" fillId="0" borderId="6" xfId="4" applyFont="1" applyBorder="1" applyAlignment="1">
      <alignment vertical="top" wrapText="1"/>
    </xf>
    <xf numFmtId="0" fontId="12" fillId="5" borderId="0" xfId="4" applyFont="1" applyFill="1" applyAlignment="1">
      <alignment horizontal="left" vertical="center" wrapText="1"/>
    </xf>
    <xf numFmtId="0" fontId="13" fillId="0" borderId="2" xfId="4" applyFont="1" applyBorder="1" applyAlignment="1">
      <alignment horizontal="left" vertical="center" wrapText="1"/>
    </xf>
    <xf numFmtId="0" fontId="13" fillId="0" borderId="5" xfId="4" applyFont="1" applyBorder="1" applyAlignment="1">
      <alignment horizontal="left" vertical="center" wrapText="1"/>
    </xf>
    <xf numFmtId="0" fontId="13" fillId="0" borderId="8" xfId="4" applyFont="1" applyBorder="1" applyAlignment="1">
      <alignment horizontal="left" vertical="center" wrapText="1"/>
    </xf>
    <xf numFmtId="0" fontId="33" fillId="13" borderId="29" xfId="4" applyFont="1" applyFill="1" applyBorder="1" applyAlignment="1">
      <alignment horizontal="left" vertical="top" wrapText="1"/>
    </xf>
    <xf numFmtId="0" fontId="13" fillId="0" borderId="73" xfId="0" applyFont="1" applyBorder="1" applyAlignment="1">
      <alignment vertical="top" wrapText="1"/>
    </xf>
    <xf numFmtId="0" fontId="33" fillId="13" borderId="29" xfId="4" applyFont="1" applyFill="1" applyBorder="1" applyAlignment="1">
      <alignment vertical="top" wrapText="1"/>
    </xf>
    <xf numFmtId="0" fontId="15" fillId="4" borderId="8" xfId="4" applyFont="1" applyFill="1" applyBorder="1" applyAlignment="1">
      <alignment vertical="top" wrapText="1"/>
    </xf>
    <xf numFmtId="0" fontId="13" fillId="0" borderId="2" xfId="4" applyFont="1" applyBorder="1" applyAlignment="1">
      <alignment vertical="top" wrapText="1"/>
    </xf>
    <xf numFmtId="0" fontId="13" fillId="0" borderId="5" xfId="4" applyFont="1" applyBorder="1" applyAlignment="1">
      <alignment vertical="top" wrapText="1"/>
    </xf>
    <xf numFmtId="0" fontId="13" fillId="0" borderId="8" xfId="4" applyFont="1" applyBorder="1" applyAlignment="1">
      <alignment vertical="top" wrapText="1"/>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7" xfId="0" applyFont="1" applyBorder="1" applyAlignment="1">
      <alignment horizontal="left" vertical="top"/>
    </xf>
    <xf numFmtId="0" fontId="0" fillId="0" borderId="6" xfId="0" applyBorder="1" applyAlignment="1">
      <alignment horizontal="left" vertical="top"/>
    </xf>
    <xf numFmtId="0" fontId="0" fillId="0" borderId="9"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left" vertical="top"/>
    </xf>
    <xf numFmtId="0" fontId="0" fillId="0" borderId="11" xfId="0" applyBorder="1" applyAlignment="1">
      <alignment horizontal="left" vertical="top"/>
    </xf>
    <xf numFmtId="0" fontId="1" fillId="0" borderId="5" xfId="0" applyFont="1" applyBorder="1" applyAlignment="1">
      <alignment horizontal="left" vertical="top"/>
    </xf>
    <xf numFmtId="0" fontId="1" fillId="0" borderId="11" xfId="0" applyFont="1"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wrapText="1"/>
    </xf>
    <xf numFmtId="0" fontId="0" fillId="0" borderId="11" xfId="0" applyBorder="1" applyAlignment="1">
      <alignment horizontal="left" vertical="top" wrapText="1"/>
    </xf>
    <xf numFmtId="0" fontId="24" fillId="0" borderId="1" xfId="0" applyFont="1" applyBorder="1" applyAlignment="1">
      <alignment horizontal="left" vertical="top" wrapText="1"/>
    </xf>
    <xf numFmtId="0" fontId="0" fillId="0" borderId="95" xfId="0" applyBorder="1" applyAlignment="1">
      <alignment horizontal="left" vertical="top"/>
    </xf>
    <xf numFmtId="0" fontId="0" fillId="0" borderId="32" xfId="0" applyBorder="1" applyAlignment="1">
      <alignment horizontal="left" vertical="top"/>
    </xf>
    <xf numFmtId="0" fontId="0" fillId="0" borderId="34" xfId="0" applyBorder="1" applyAlignment="1">
      <alignment horizontal="left" vertical="top"/>
    </xf>
    <xf numFmtId="0" fontId="0" fillId="6" borderId="0" xfId="0" applyFill="1" applyAlignment="1">
      <alignment horizontal="left" vertical="top"/>
    </xf>
    <xf numFmtId="0" fontId="1" fillId="6" borderId="67" xfId="0" applyFont="1" applyFill="1" applyBorder="1" applyAlignment="1">
      <alignment horizontal="left" vertical="top"/>
    </xf>
    <xf numFmtId="0" fontId="1" fillId="6" borderId="66" xfId="0" applyFont="1" applyFill="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6" borderId="69" xfId="0" applyFill="1" applyBorder="1" applyAlignment="1">
      <alignment horizontal="left" vertical="top"/>
    </xf>
    <xf numFmtId="0" fontId="0" fillId="6" borderId="68" xfId="0" applyFill="1" applyBorder="1" applyAlignment="1">
      <alignment horizontal="left" vertical="top"/>
    </xf>
    <xf numFmtId="0" fontId="0" fillId="6" borderId="57" xfId="0" applyFill="1" applyBorder="1" applyAlignment="1">
      <alignment horizontal="left" vertical="top"/>
    </xf>
    <xf numFmtId="0" fontId="0" fillId="0" borderId="35" xfId="0" applyBorder="1" applyAlignment="1">
      <alignment horizontal="left" vertical="top"/>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0" fillId="0" borderId="12" xfId="0" applyBorder="1" applyAlignment="1">
      <alignment horizontal="left" vertical="top"/>
    </xf>
    <xf numFmtId="0" fontId="0" fillId="0" borderId="51" xfId="0" applyBorder="1" applyAlignment="1">
      <alignment horizontal="left" vertical="top"/>
    </xf>
    <xf numFmtId="0" fontId="11" fillId="0" borderId="12" xfId="0" applyFont="1" applyBorder="1" applyAlignment="1">
      <alignment horizontal="left" vertical="top" wrapText="1"/>
    </xf>
    <xf numFmtId="0" fontId="11" fillId="0" borderId="13" xfId="0" applyFont="1" applyBorder="1" applyAlignment="1">
      <alignment horizontal="left" vertical="top"/>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0" fillId="0" borderId="78" xfId="0" applyBorder="1" applyAlignment="1">
      <alignment horizontal="left" vertical="top" wrapText="1"/>
    </xf>
    <xf numFmtId="0" fontId="0" fillId="0" borderId="95"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84" xfId="0" applyBorder="1" applyAlignment="1">
      <alignment horizontal="left" vertical="top" wrapText="1"/>
    </xf>
    <xf numFmtId="0" fontId="0" fillId="0" borderId="85" xfId="0" applyBorder="1" applyAlignment="1">
      <alignment horizontal="left" vertical="top" wrapText="1"/>
    </xf>
    <xf numFmtId="0" fontId="0" fillId="0" borderId="91"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0" fillId="0" borderId="73" xfId="0" applyBorder="1" applyAlignment="1">
      <alignment horizontal="left" vertical="top"/>
    </xf>
    <xf numFmtId="0" fontId="0" fillId="0" borderId="3" xfId="0" applyBorder="1" applyAlignment="1">
      <alignment horizontal="center" vertical="top"/>
    </xf>
    <xf numFmtId="0" fontId="0" fillId="0" borderId="73" xfId="0" applyBorder="1" applyAlignment="1">
      <alignment horizontal="center" vertical="top"/>
    </xf>
    <xf numFmtId="0" fontId="0" fillId="0" borderId="32" xfId="0" applyBorder="1" applyAlignment="1">
      <alignment horizontal="left" vertical="top" indent="2"/>
    </xf>
    <xf numFmtId="0" fontId="0" fillId="0" borderId="33" xfId="0" applyBorder="1" applyAlignment="1">
      <alignment horizontal="left" vertical="top" indent="2"/>
    </xf>
    <xf numFmtId="0" fontId="0" fillId="0" borderId="34" xfId="0" applyBorder="1" applyAlignment="1">
      <alignment horizontal="left" vertical="top" indent="2"/>
    </xf>
    <xf numFmtId="0" fontId="0" fillId="0" borderId="35" xfId="0" applyBorder="1" applyAlignment="1">
      <alignment horizontal="left" vertical="top" indent="2"/>
    </xf>
    <xf numFmtId="0" fontId="0" fillId="0" borderId="11" xfId="0" applyBorder="1" applyAlignment="1">
      <alignment horizontal="center" vertical="top"/>
    </xf>
    <xf numFmtId="49" fontId="0" fillId="0" borderId="5" xfId="0" applyNumberFormat="1" applyBorder="1" applyAlignment="1">
      <alignment horizontal="left" vertical="top" wrapText="1"/>
    </xf>
    <xf numFmtId="49" fontId="0" fillId="0" borderId="11" xfId="0" applyNumberFormat="1" applyBorder="1" applyAlignment="1">
      <alignment horizontal="left" vertical="top" wrapText="1"/>
    </xf>
    <xf numFmtId="49" fontId="0" fillId="0" borderId="5" xfId="0" applyNumberFormat="1" applyBorder="1" applyAlignment="1">
      <alignment horizontal="left" vertical="top"/>
    </xf>
    <xf numFmtId="49" fontId="0" fillId="0" borderId="11" xfId="0" applyNumberFormat="1" applyBorder="1" applyAlignment="1">
      <alignment horizontal="left" vertical="top"/>
    </xf>
  </cellXfs>
  <cellStyles count="7">
    <cellStyle name="Comma" xfId="3" builtinId="3"/>
    <cellStyle name="Comma 2" xfId="6" xr:uid="{B370C3C5-0174-4B17-908F-4B5A3782B7D9}"/>
    <cellStyle name="Hyperlink" xfId="1" builtinId="8"/>
    <cellStyle name="Normal" xfId="0" builtinId="0"/>
    <cellStyle name="Normal 2" xfId="4" xr:uid="{1D3DF81A-37D6-45BB-B656-0227D7B17DA0}"/>
    <cellStyle name="Percent" xfId="2" builtinId="5"/>
    <cellStyle name="Percent 2" xfId="5" xr:uid="{A7F73504-2079-4720-A01D-0F654813636E}"/>
  </cellStyles>
  <dxfs count="0"/>
  <tableStyles count="0" defaultTableStyle="TableStyleMedium2" defaultPivotStyle="PivotStyleLight16"/>
  <colors>
    <mruColors>
      <color rgb="FF8FBFB3"/>
      <color rgb="FF7B5A86"/>
      <color rgb="FFC4BDC9"/>
      <color rgb="FFD8751C"/>
      <color rgb="FF2F6649"/>
      <color rgb="FF086D71"/>
      <color rgb="FFADE0DB"/>
      <color rgb="FFE2C4A6"/>
      <color rgb="FFD9C8B3"/>
      <color rgb="FFE0C2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800">
                <a:solidFill>
                  <a:schemeClr val="bg1"/>
                </a:solidFill>
              </a:rPr>
              <a:t>2024 G</a:t>
            </a:r>
            <a:r>
              <a:rPr lang="en-GB" sz="2800">
                <a:solidFill>
                  <a:schemeClr val="bg1"/>
                </a:solidFill>
              </a:rPr>
              <a:t>reenhouse Gas Emissions (tCO2e)</a:t>
            </a:r>
            <a:endParaRPr lang="en-US" sz="2800">
              <a:solidFill>
                <a:schemeClr val="bg1"/>
              </a:solidFill>
            </a:endParaRPr>
          </a:p>
          <a:p>
            <a:pPr>
              <a:defRPr/>
            </a:pPr>
            <a:endParaRPr lang="en-US"/>
          </a:p>
        </c:rich>
      </c:tx>
      <c:layout>
        <c:manualLayout>
          <c:xMode val="edge"/>
          <c:yMode val="edge"/>
          <c:x val="0.29539993003617676"/>
          <c:y val="1.170731887187537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tx>
            <c:v>as of 9 May </c:v>
          </c:tx>
          <c:dPt>
            <c:idx val="0"/>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F34-4142-8AC9-10598E64F651}"/>
              </c:ext>
            </c:extLst>
          </c:dPt>
          <c:dPt>
            <c:idx val="1"/>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F34-4142-8AC9-10598E64F651}"/>
              </c:ext>
            </c:extLst>
          </c:dPt>
          <c:dPt>
            <c:idx val="2"/>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F34-4142-8AC9-10598E64F65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3"/>
              <c:pt idx="0">
                <c:v>Scope 1</c:v>
              </c:pt>
              <c:pt idx="1">
                <c:v>Scope 2</c:v>
              </c:pt>
              <c:pt idx="2">
                <c:v>Scope 3</c:v>
              </c:pt>
            </c:strLit>
          </c:cat>
          <c:val>
            <c:numLit>
              <c:formatCode>General</c:formatCode>
              <c:ptCount val="3"/>
              <c:pt idx="0">
                <c:v>46325.489835228895</c:v>
              </c:pt>
              <c:pt idx="1">
                <c:v>774834.63321644999</c:v>
              </c:pt>
              <c:pt idx="2">
                <c:v>1598186.525289661</c:v>
              </c:pt>
            </c:numLit>
          </c:val>
          <c:extLst>
            <c:ext xmlns:c16="http://schemas.microsoft.com/office/drawing/2014/chart" uri="{C3380CC4-5D6E-409C-BE32-E72D297353CC}">
              <c16:uniqueId val="{00000006-DF34-4142-8AC9-10598E64F651}"/>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086D7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346364</xdr:colOff>
      <xdr:row>1</xdr:row>
      <xdr:rowOff>21648</xdr:rowOff>
    </xdr:from>
    <xdr:to>
      <xdr:col>13</xdr:col>
      <xdr:colOff>394373</xdr:colOff>
      <xdr:row>2</xdr:row>
      <xdr:rowOff>119063</xdr:rowOff>
    </xdr:to>
    <xdr:pic>
      <xdr:nvPicPr>
        <xdr:cNvPr id="2" name="Picture 1" descr="About Us | CapitaLand Investment">
          <a:extLst>
            <a:ext uri="{FF2B5EF4-FFF2-40B4-BE49-F238E27FC236}">
              <a16:creationId xmlns:a16="http://schemas.microsoft.com/office/drawing/2014/main" id="{BAD521F9-7675-27D6-1842-4449D89DC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0464" y="307398"/>
          <a:ext cx="1210059" cy="516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1142999</xdr:colOff>
      <xdr:row>196</xdr:row>
      <xdr:rowOff>169333</xdr:rowOff>
    </xdr:from>
    <xdr:to>
      <xdr:col>2</xdr:col>
      <xdr:colOff>1383326</xdr:colOff>
      <xdr:row>197</xdr:row>
      <xdr:rowOff>1068</xdr:rowOff>
    </xdr:to>
    <xdr:sp macro="" textlink="">
      <xdr:nvSpPr>
        <xdr:cNvPr id="35" name="TextBox 34">
          <a:extLst>
            <a:ext uri="{FF2B5EF4-FFF2-40B4-BE49-F238E27FC236}">
              <a16:creationId xmlns:a16="http://schemas.microsoft.com/office/drawing/2014/main" id="{0EA576E9-33A2-430A-B9C1-AB7A98BADBE6}"/>
            </a:ext>
          </a:extLst>
        </xdr:cNvPr>
        <xdr:cNvSpPr txBox="1"/>
      </xdr:nvSpPr>
      <xdr:spPr>
        <a:xfrm>
          <a:off x="1418166" y="34522833"/>
          <a:ext cx="240327" cy="22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a:solidFill>
                <a:srgbClr val="C08E58"/>
              </a:solidFill>
            </a:rPr>
            <a:t>7</a:t>
          </a: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1847850</xdr:colOff>
      <xdr:row>7</xdr:row>
      <xdr:rowOff>0</xdr:rowOff>
    </xdr:from>
    <xdr:to>
      <xdr:col>1</xdr:col>
      <xdr:colOff>2084384</xdr:colOff>
      <xdr:row>7</xdr:row>
      <xdr:rowOff>98435</xdr:rowOff>
    </xdr:to>
    <xdr:sp macro="" textlink="">
      <xdr:nvSpPr>
        <xdr:cNvPr id="6" name="TextBox 5">
          <a:extLst>
            <a:ext uri="{FF2B5EF4-FFF2-40B4-BE49-F238E27FC236}">
              <a16:creationId xmlns:a16="http://schemas.microsoft.com/office/drawing/2014/main" id="{E6719ABE-FC0E-41D3-A243-780111273147}"/>
            </a:ext>
          </a:extLst>
        </xdr:cNvPr>
        <xdr:cNvSpPr txBox="1"/>
      </xdr:nvSpPr>
      <xdr:spPr>
        <a:xfrm>
          <a:off x="2114550" y="2990850"/>
          <a:ext cx="236534" cy="98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a:solidFill>
                <a:srgbClr val="7030A0"/>
              </a:solidFill>
            </a:rPr>
            <a:t>1</a:t>
          </a:r>
          <a:endParaRPr lang="en-US" sz="700">
            <a:solidFill>
              <a:srgbClr val="7030A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292099</xdr:colOff>
      <xdr:row>0</xdr:row>
      <xdr:rowOff>0</xdr:rowOff>
    </xdr:from>
    <xdr:to>
      <xdr:col>17</xdr:col>
      <xdr:colOff>31750</xdr:colOff>
      <xdr:row>0</xdr:row>
      <xdr:rowOff>0</xdr:rowOff>
    </xdr:to>
    <xdr:graphicFrame macro="">
      <xdr:nvGraphicFramePr>
        <xdr:cNvPr id="120" name="Chart 3">
          <a:extLst>
            <a:ext uri="{FF2B5EF4-FFF2-40B4-BE49-F238E27FC236}">
              <a16:creationId xmlns:a16="http://schemas.microsoft.com/office/drawing/2014/main" id="{6F5A5680-F3AC-49FB-91A2-11783A8E9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0.29084</cdr:x>
      <cdr:y>0.54128</cdr:y>
    </cdr:from>
    <cdr:to>
      <cdr:x>0.52921</cdr:x>
      <cdr:y>0.77185</cdr:y>
    </cdr:to>
    <cdr:sp macro="" textlink="">
      <cdr:nvSpPr>
        <cdr:cNvPr id="3" name="Text Box 1">
          <a:extLst xmlns:a="http://schemas.openxmlformats.org/drawingml/2006/main">
            <a:ext uri="{FF2B5EF4-FFF2-40B4-BE49-F238E27FC236}">
              <a16:creationId xmlns:a16="http://schemas.microsoft.com/office/drawing/2014/main" id="{388B3A26-6B86-810B-E64D-858BADDDBD46}"/>
            </a:ext>
          </a:extLst>
        </cdr:cNvPr>
        <cdr:cNvSpPr txBox="1"/>
      </cdr:nvSpPr>
      <cdr:spPr>
        <a:xfrm xmlns:a="http://schemas.openxmlformats.org/drawingml/2006/main">
          <a:off x="1237482" y="1656090"/>
          <a:ext cx="1014244" cy="705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2000" b="1"/>
            <a:t>3,713k</a:t>
          </a:r>
        </a:p>
        <a:p xmlns:a="http://schemas.openxmlformats.org/drawingml/2006/main">
          <a:pPr algn="ctr"/>
          <a:r>
            <a:rPr lang="en-US" sz="2000" b="1"/>
            <a:t>tCO2e</a:t>
          </a:r>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237378</xdr:colOff>
      <xdr:row>0</xdr:row>
      <xdr:rowOff>134470</xdr:rowOff>
    </xdr:from>
    <xdr:to>
      <xdr:col>7</xdr:col>
      <xdr:colOff>258651</xdr:colOff>
      <xdr:row>0</xdr:row>
      <xdr:rowOff>358587</xdr:rowOff>
    </xdr:to>
    <xdr:sp macro="" textlink="">
      <xdr:nvSpPr>
        <xdr:cNvPr id="10" name="TextBox 55">
          <a:extLst>
            <a:ext uri="{FF2B5EF4-FFF2-40B4-BE49-F238E27FC236}">
              <a16:creationId xmlns:a16="http://schemas.microsoft.com/office/drawing/2014/main" id="{81617258-A57C-44C9-8E54-D5B2C9D4D862}"/>
            </a:ext>
          </a:extLst>
        </xdr:cNvPr>
        <xdr:cNvSpPr txBox="1"/>
      </xdr:nvSpPr>
      <xdr:spPr>
        <a:xfrm>
          <a:off x="4761753" y="134470"/>
          <a:ext cx="1059498" cy="224117"/>
        </a:xfrm>
        <a:prstGeom prst="rect">
          <a:avLst/>
        </a:prstGeom>
        <a:solidFill>
          <a:srgbClr val="8FBFB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IFRS</a:t>
          </a:r>
          <a:r>
            <a:rPr lang="en-US" sz="1100" b="1" baseline="0">
              <a:solidFill>
                <a:schemeClr val="bg1"/>
              </a:solidFill>
            </a:rPr>
            <a:t> S2 29(a)</a:t>
          </a:r>
          <a:endParaRPr lang="en-US" sz="11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1893599</xdr:colOff>
      <xdr:row>6</xdr:row>
      <xdr:rowOff>151535</xdr:rowOff>
    </xdr:from>
    <xdr:to>
      <xdr:col>1</xdr:col>
      <xdr:colOff>2076161</xdr:colOff>
      <xdr:row>7</xdr:row>
      <xdr:rowOff>151535</xdr:rowOff>
    </xdr:to>
    <xdr:sp macro="" textlink="">
      <xdr:nvSpPr>
        <xdr:cNvPr id="10" name="TextBox 3">
          <a:extLst>
            <a:ext uri="{FF2B5EF4-FFF2-40B4-BE49-F238E27FC236}">
              <a16:creationId xmlns:a16="http://schemas.microsoft.com/office/drawing/2014/main" id="{D2F3EBE1-97E8-4B5B-8557-1F428B66FF73}"/>
            </a:ext>
          </a:extLst>
        </xdr:cNvPr>
        <xdr:cNvSpPr txBox="1"/>
      </xdr:nvSpPr>
      <xdr:spPr>
        <a:xfrm>
          <a:off x="1893599" y="1294535"/>
          <a:ext cx="18256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5</a:t>
          </a:r>
        </a:p>
      </xdr:txBody>
    </xdr:sp>
    <xdr:clientData/>
  </xdr:twoCellAnchor>
  <xdr:twoCellAnchor>
    <xdr:from>
      <xdr:col>2</xdr:col>
      <xdr:colOff>3576637</xdr:colOff>
      <xdr:row>0</xdr:row>
      <xdr:rowOff>127000</xdr:rowOff>
    </xdr:from>
    <xdr:to>
      <xdr:col>3</xdr:col>
      <xdr:colOff>431986</xdr:colOff>
      <xdr:row>0</xdr:row>
      <xdr:rowOff>351117</xdr:rowOff>
    </xdr:to>
    <xdr:sp macro="" textlink="">
      <xdr:nvSpPr>
        <xdr:cNvPr id="6" name="TextBox 55">
          <a:extLst>
            <a:ext uri="{FF2B5EF4-FFF2-40B4-BE49-F238E27FC236}">
              <a16:creationId xmlns:a16="http://schemas.microsoft.com/office/drawing/2014/main" id="{A038142A-57A4-4264-8906-570148B8C818}"/>
            </a:ext>
          </a:extLst>
        </xdr:cNvPr>
        <xdr:cNvSpPr txBox="1"/>
      </xdr:nvSpPr>
      <xdr:spPr>
        <a:xfrm>
          <a:off x="3890962" y="127000"/>
          <a:ext cx="960624" cy="224117"/>
        </a:xfrm>
        <a:prstGeom prst="rect">
          <a:avLst/>
        </a:prstGeom>
        <a:solidFill>
          <a:srgbClr val="8FBFB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IFRS</a:t>
          </a:r>
          <a:r>
            <a:rPr lang="en-US" sz="1100" b="1" baseline="0">
              <a:solidFill>
                <a:schemeClr val="bg1"/>
              </a:solidFill>
            </a:rPr>
            <a:t> S2 29(a)</a:t>
          </a:r>
          <a:endParaRPr lang="en-US" sz="11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2135769</xdr:colOff>
      <xdr:row>8</xdr:row>
      <xdr:rowOff>0</xdr:rowOff>
    </xdr:from>
    <xdr:to>
      <xdr:col>2</xdr:col>
      <xdr:colOff>2318331</xdr:colOff>
      <xdr:row>8</xdr:row>
      <xdr:rowOff>39686</xdr:rowOff>
    </xdr:to>
    <xdr:sp macro="" textlink="">
      <xdr:nvSpPr>
        <xdr:cNvPr id="2" name="TextBox 1">
          <a:extLst>
            <a:ext uri="{FF2B5EF4-FFF2-40B4-BE49-F238E27FC236}">
              <a16:creationId xmlns:a16="http://schemas.microsoft.com/office/drawing/2014/main" id="{39C6892C-F46F-4415-BAB7-B410831DF040}"/>
            </a:ext>
          </a:extLst>
        </xdr:cNvPr>
        <xdr:cNvSpPr txBox="1"/>
      </xdr:nvSpPr>
      <xdr:spPr>
        <a:xfrm>
          <a:off x="2402469" y="3105150"/>
          <a:ext cx="182562" cy="230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a:solidFill>
                <a:srgbClr val="19D1B7"/>
              </a:solidFill>
            </a:rPr>
            <a:t>8</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2135769</xdr:colOff>
      <xdr:row>3</xdr:row>
      <xdr:rowOff>0</xdr:rowOff>
    </xdr:from>
    <xdr:to>
      <xdr:col>2</xdr:col>
      <xdr:colOff>2318331</xdr:colOff>
      <xdr:row>3</xdr:row>
      <xdr:rowOff>39686</xdr:rowOff>
    </xdr:to>
    <xdr:sp macro="" textlink="">
      <xdr:nvSpPr>
        <xdr:cNvPr id="6" name="TextBox 3">
          <a:extLst>
            <a:ext uri="{FF2B5EF4-FFF2-40B4-BE49-F238E27FC236}">
              <a16:creationId xmlns:a16="http://schemas.microsoft.com/office/drawing/2014/main" id="{E43E741F-0213-4B9D-8A8A-EB45EEFA2239}"/>
            </a:ext>
          </a:extLst>
        </xdr:cNvPr>
        <xdr:cNvSpPr txBox="1"/>
      </xdr:nvSpPr>
      <xdr:spPr>
        <a:xfrm>
          <a:off x="2421519" y="1857375"/>
          <a:ext cx="26987" cy="39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a:solidFill>
                <a:srgbClr val="19D1B7"/>
              </a:solidFill>
            </a:rPr>
            <a:t>8</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260350</xdr:colOff>
      <xdr:row>0</xdr:row>
      <xdr:rowOff>120650</xdr:rowOff>
    </xdr:from>
    <xdr:to>
      <xdr:col>4</xdr:col>
      <xdr:colOff>1172302</xdr:colOff>
      <xdr:row>0</xdr:row>
      <xdr:rowOff>344767</xdr:rowOff>
    </xdr:to>
    <xdr:sp macro="" textlink="">
      <xdr:nvSpPr>
        <xdr:cNvPr id="2" name="TextBox 1">
          <a:extLst>
            <a:ext uri="{FF2B5EF4-FFF2-40B4-BE49-F238E27FC236}">
              <a16:creationId xmlns:a16="http://schemas.microsoft.com/office/drawing/2014/main" id="{F115F9E9-2602-42B2-A031-A067EEC594ED}"/>
            </a:ext>
          </a:extLst>
        </xdr:cNvPr>
        <xdr:cNvSpPr txBox="1"/>
      </xdr:nvSpPr>
      <xdr:spPr>
        <a:xfrm>
          <a:off x="3625850" y="120650"/>
          <a:ext cx="911952" cy="224117"/>
        </a:xfrm>
        <a:prstGeom prst="rect">
          <a:avLst/>
        </a:prstGeom>
        <a:solidFill>
          <a:srgbClr val="8FBFB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IFRS</a:t>
          </a:r>
          <a:r>
            <a:rPr lang="en-US" sz="1100" b="1" baseline="0">
              <a:solidFill>
                <a:schemeClr val="bg1"/>
              </a:solidFill>
            </a:rPr>
            <a:t> S2 32</a:t>
          </a:r>
          <a:endParaRPr lang="en-US" sz="11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209550</xdr:colOff>
      <xdr:row>3</xdr:row>
      <xdr:rowOff>0</xdr:rowOff>
    </xdr:from>
    <xdr:to>
      <xdr:col>5</xdr:col>
      <xdr:colOff>2771775</xdr:colOff>
      <xdr:row>6</xdr:row>
      <xdr:rowOff>323851</xdr:rowOff>
    </xdr:to>
    <xdr:sp macro="" textlink="">
      <xdr:nvSpPr>
        <xdr:cNvPr id="2" name="Rectangle 1">
          <a:extLst>
            <a:ext uri="{FF2B5EF4-FFF2-40B4-BE49-F238E27FC236}">
              <a16:creationId xmlns:a16="http://schemas.microsoft.com/office/drawing/2014/main" id="{90B4D559-643C-D622-3950-589C190DDE71}"/>
            </a:ext>
          </a:extLst>
        </xdr:cNvPr>
        <xdr:cNvSpPr/>
      </xdr:nvSpPr>
      <xdr:spPr>
        <a:xfrm>
          <a:off x="14020800" y="647700"/>
          <a:ext cx="2562225" cy="1343026"/>
        </a:xfrm>
        <a:prstGeom prst="rect">
          <a:avLst/>
        </a:prstGeom>
        <a:solidFill>
          <a:schemeClr val="bg1">
            <a:lumMod val="50000"/>
          </a:schemeClr>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100" b="1"/>
            <a:t>Abbreviations</a:t>
          </a:r>
        </a:p>
        <a:p>
          <a:pPr algn="l"/>
          <a:r>
            <a:rPr lang="en-US" sz="1100"/>
            <a:t>GSR: CLI Global Sustainability Report</a:t>
          </a:r>
        </a:p>
        <a:p>
          <a:pPr algn="l"/>
          <a:r>
            <a:rPr lang="en-US" sz="1100"/>
            <a:t>AR: CLI Annual Report</a:t>
          </a:r>
        </a:p>
        <a:p>
          <a:pPr algn="l"/>
          <a:r>
            <a:rPr lang="en-US" sz="1100"/>
            <a:t>CRR: CLI Climate Resilience Report</a:t>
          </a:r>
        </a:p>
        <a:p>
          <a:pPr algn="l"/>
          <a:endParaRPr lang="en-US" sz="1100"/>
        </a:p>
        <a:p>
          <a:pPr algn="l"/>
          <a:r>
            <a:rPr lang="en-US" sz="1100" b="1"/>
            <a:t>Reference Format</a:t>
          </a:r>
        </a:p>
        <a:p>
          <a:pPr algn="l"/>
          <a:r>
            <a:rPr lang="en-US" sz="1100"/>
            <a:t>Report Chapter &gt; Section Header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33AEC9E-FCE1-470C-B704-DD703E431370}">
  <we:reference id="5b9d265f-d325-4eb7-a7e0-cf14203566bd" version="1.6.9.0" store="EXCatalog" storeType="EXCatalog"/>
  <we:alternateReferences>
    <we:reference id="WA200002916" version="1.6.9.0" store="en-SG" storeType="OMEX"/>
  </we:alternateReferences>
  <we:properties>
    <we:property name="IsWorkbookModified" value="true"/>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_xldudf_FORBURY_UDF_PROMPT</we:customFunctionIds>
        <we:customFunctionIds>_xldudf_FORBURY_UDF_CONVERT_CURRENCY_TO_ENGLISH</we:customFunctionIds>
        <we:customFunctionIds>_xldudf_FORBURY_UDF_ISLEAPYEAR</we:customFunctionIds>
        <we:customFunctionIds>_xldudf_FORBURY_UDF_GETADJNETPASSINGINCOME</we:customFunctionIds>
        <we:customFunctionIds>_xldudf_FORBURY_UDF_GETDAYSINMONTH</we:customFunctionIds>
        <we:customFunctionIds>_xldudf_FORBURY_UDF_GETCOMMENCEMENTRENT_MTHLY</we:customFunctionIds>
        <we:customFunctionIds>_xldudf_FORBURY_UDF_GETCOMMENCEMENTRENT</we:customFunctionIds>
        <we:customFunctionIds>_xldudf_FORBURY_UDF_LEAPDAYS</we:customFunctionIds>
        <we:customFunctionIds>_xldudf_FORBURY_UDF_GETNEWSTARTDATE_NEW</we:customFunctionIds>
        <we:customFunctionIds>_xldudf_FORBURY_UDF_GETXIRRARRAYS</we:customFunctionIds>
        <we:customFunctionIds>_xldudf_FORBURY_UDF_GETREVIEWDATE</we:customFunctionIds>
        <we:customFunctionIds>_xldudf_FORBURY_UDF_GETPERCENTDATE</we:customFunctionIds>
        <we:customFunctionIds>_xldudf_FORBURY_UDF_GETFIRSTREVIEWDATE</we:customFunctionIds>
        <we:customFunctionIds>_xldudf_FORBURY_UDF_GETNEXTREVIEWDATE</we:customFunctionIds>
        <we:customFunctionIds>_xldudf_FORBURY_UDF_GETPERCENTRENTPAYMENT</we:customFunctionIds>
        <we:customFunctionIds>_xldudf_FORBURY_UDF_CLOCK</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8143D-9C57-4872-80D8-09B1859C4697}">
  <dimension ref="B1:R10"/>
  <sheetViews>
    <sheetView tabSelected="1" zoomScaleNormal="100" workbookViewId="0"/>
  </sheetViews>
  <sheetFormatPr defaultColWidth="8.7109375" defaultRowHeight="15" x14ac:dyDescent="0.25"/>
  <cols>
    <col min="1" max="1" width="4.85546875" style="64" customWidth="1"/>
    <col min="2" max="14" width="8.7109375" style="64" bestFit="1"/>
    <col min="15" max="15" width="8.7109375" style="64" customWidth="1"/>
    <col min="16" max="16384" width="8.7109375" style="64"/>
  </cols>
  <sheetData>
    <row r="1" spans="2:18" ht="23.1" customHeight="1" x14ac:dyDescent="0.25"/>
    <row r="2" spans="2:18" ht="33" x14ac:dyDescent="0.45">
      <c r="B2" s="65" t="s">
        <v>0</v>
      </c>
      <c r="R2"/>
    </row>
    <row r="3" spans="2:18" ht="23.25" customHeight="1" x14ac:dyDescent="0.25"/>
    <row r="4" spans="2:18" ht="20.25" customHeight="1" x14ac:dyDescent="0.25">
      <c r="B4" s="421" t="s">
        <v>676</v>
      </c>
      <c r="C4" s="422"/>
      <c r="D4" s="422"/>
      <c r="E4" s="422"/>
      <c r="F4" s="422"/>
      <c r="G4" s="422"/>
      <c r="H4" s="422"/>
      <c r="I4" s="422"/>
      <c r="J4" s="422"/>
      <c r="K4" s="422"/>
      <c r="L4" s="422"/>
      <c r="M4" s="422"/>
      <c r="N4" s="422"/>
      <c r="O4" s="422"/>
    </row>
    <row r="5" spans="2:18" ht="220.5" customHeight="1" x14ac:dyDescent="0.25">
      <c r="B5" s="422"/>
      <c r="C5" s="422"/>
      <c r="D5" s="422"/>
      <c r="E5" s="422"/>
      <c r="F5" s="422"/>
      <c r="G5" s="422"/>
      <c r="H5" s="422"/>
      <c r="I5" s="422"/>
      <c r="J5" s="422"/>
      <c r="K5" s="422"/>
      <c r="L5" s="422"/>
      <c r="M5" s="422"/>
      <c r="N5" s="422"/>
      <c r="O5" s="422"/>
    </row>
    <row r="7" spans="2:18" x14ac:dyDescent="0.25">
      <c r="B7" s="423"/>
      <c r="C7" s="424"/>
      <c r="D7" s="424"/>
      <c r="E7" s="424"/>
      <c r="F7" s="424"/>
      <c r="G7" s="424"/>
      <c r="H7" s="424"/>
      <c r="I7" s="424"/>
      <c r="J7" s="424"/>
      <c r="K7" s="424"/>
      <c r="L7" s="424"/>
      <c r="M7" s="424"/>
      <c r="N7" s="424"/>
      <c r="O7" s="424"/>
      <c r="P7" s="99"/>
    </row>
    <row r="8" spans="2:18" x14ac:dyDescent="0.25">
      <c r="B8" s="424"/>
      <c r="C8" s="424"/>
      <c r="D8" s="424"/>
      <c r="E8" s="424"/>
      <c r="F8" s="424"/>
      <c r="G8" s="424"/>
      <c r="H8" s="424"/>
      <c r="I8" s="424"/>
      <c r="J8" s="424"/>
      <c r="K8" s="424"/>
      <c r="L8" s="424"/>
      <c r="M8" s="424"/>
      <c r="N8" s="424"/>
      <c r="O8" s="424"/>
    </row>
    <row r="9" spans="2:18" x14ac:dyDescent="0.25">
      <c r="B9" s="424"/>
      <c r="C9" s="424"/>
      <c r="D9" s="424"/>
      <c r="E9" s="424"/>
      <c r="F9" s="424"/>
      <c r="G9" s="424"/>
      <c r="H9" s="424"/>
      <c r="I9" s="424"/>
      <c r="J9" s="424"/>
      <c r="K9" s="424"/>
      <c r="L9" s="424"/>
      <c r="M9" s="424"/>
      <c r="N9" s="424"/>
      <c r="O9" s="424"/>
    </row>
    <row r="10" spans="2:18" x14ac:dyDescent="0.25">
      <c r="B10" s="425"/>
      <c r="C10" s="425"/>
      <c r="D10" s="425"/>
      <c r="E10" s="425"/>
      <c r="F10" s="425"/>
      <c r="G10" s="425"/>
      <c r="H10" s="425"/>
      <c r="I10" s="425"/>
      <c r="J10" s="425"/>
      <c r="K10" s="425"/>
      <c r="L10" s="425"/>
      <c r="M10" s="425"/>
      <c r="N10" s="425"/>
      <c r="O10" s="425"/>
    </row>
  </sheetData>
  <sheetProtection algorithmName="SHA-512" hashValue="2NWzVZvIAjG3v/Jn3KsxoVau7UHkvA/zUY7YrumtQzsV9GEKH+edIMc20RqME/j5xjJbZIOIOBojEuIO7ZjrBQ==" saltValue="c1t6+gNS6sz7/LtkU6e/vQ==" spinCount="100000" sheet="1" objects="1" scenarios="1" selectLockedCells="1" selectUnlockedCells="1"/>
  <mergeCells count="3">
    <mergeCell ref="B4:O5"/>
    <mergeCell ref="B7:O9"/>
    <mergeCell ref="B10:O10"/>
  </mergeCells>
  <pageMargins left="0.7" right="0.7" top="0.75" bottom="0.75" header="0.3" footer="0.3"/>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D7A3C-DA5C-4F10-908A-29A70A720CB3}">
  <dimension ref="A2:G129"/>
  <sheetViews>
    <sheetView zoomScaleNormal="100" workbookViewId="0"/>
  </sheetViews>
  <sheetFormatPr defaultColWidth="8" defaultRowHeight="15" x14ac:dyDescent="0.25"/>
  <cols>
    <col min="1" max="1" width="3.28515625" style="155" customWidth="1"/>
    <col min="2" max="2" width="12.85546875" style="155" customWidth="1"/>
    <col min="3" max="3" width="92.5703125" style="155" customWidth="1"/>
    <col min="4" max="4" width="45.5703125" style="155" customWidth="1"/>
    <col min="5" max="5" width="52.85546875" style="155" customWidth="1"/>
    <col min="6" max="6" width="57.85546875" style="155" customWidth="1"/>
    <col min="7" max="7" width="8" style="155" customWidth="1"/>
    <col min="8" max="16384" width="8" style="155"/>
  </cols>
  <sheetData>
    <row r="2" spans="1:6" ht="28.5" customHeight="1" x14ac:dyDescent="0.5">
      <c r="B2" s="389" t="s">
        <v>418</v>
      </c>
      <c r="C2" s="156"/>
      <c r="D2" s="156"/>
    </row>
    <row r="3" spans="1:6" ht="7.5" customHeight="1" x14ac:dyDescent="0.25">
      <c r="B3" s="356"/>
      <c r="C3" s="356"/>
      <c r="D3" s="357"/>
      <c r="E3" s="356"/>
    </row>
    <row r="4" spans="1:6" s="367" customFormat="1" ht="30" x14ac:dyDescent="0.25">
      <c r="A4" s="362"/>
      <c r="B4" s="358" t="s">
        <v>716</v>
      </c>
      <c r="C4" s="358" t="s">
        <v>715</v>
      </c>
      <c r="D4" s="358" t="s">
        <v>717</v>
      </c>
      <c r="E4" s="358" t="s">
        <v>718</v>
      </c>
      <c r="F4" s="363"/>
    </row>
    <row r="5" spans="1:6" s="158" customFormat="1" x14ac:dyDescent="0.25">
      <c r="A5" s="159"/>
      <c r="B5" s="523" t="s">
        <v>419</v>
      </c>
      <c r="C5" s="523"/>
      <c r="D5" s="523"/>
      <c r="E5" s="523"/>
      <c r="F5" s="160"/>
    </row>
    <row r="6" spans="1:6" s="158" customFormat="1" ht="35.25" customHeight="1" x14ac:dyDescent="0.25">
      <c r="A6" s="157"/>
      <c r="B6" s="361" t="s">
        <v>420</v>
      </c>
      <c r="C6" s="493" t="s">
        <v>421</v>
      </c>
      <c r="D6" s="505"/>
      <c r="E6" s="493"/>
      <c r="F6" s="157"/>
    </row>
    <row r="7" spans="1:6" s="158" customFormat="1" ht="33.75" customHeight="1" x14ac:dyDescent="0.25">
      <c r="A7" s="157"/>
      <c r="B7" s="359" t="s">
        <v>422</v>
      </c>
      <c r="C7" s="372" t="s">
        <v>423</v>
      </c>
      <c r="D7" s="495" t="s">
        <v>646</v>
      </c>
      <c r="E7" s="373"/>
      <c r="F7" s="157"/>
    </row>
    <row r="8" spans="1:6" s="158" customFormat="1" ht="47.25" customHeight="1" x14ac:dyDescent="0.25">
      <c r="A8" s="157"/>
      <c r="B8" s="359" t="s">
        <v>424</v>
      </c>
      <c r="C8" s="372" t="s">
        <v>425</v>
      </c>
      <c r="D8" s="496"/>
      <c r="E8" s="373"/>
      <c r="F8" s="157"/>
    </row>
    <row r="9" spans="1:6" s="158" customFormat="1" ht="33" customHeight="1" x14ac:dyDescent="0.25">
      <c r="A9" s="157"/>
      <c r="B9" s="359" t="s">
        <v>426</v>
      </c>
      <c r="C9" s="372" t="s">
        <v>427</v>
      </c>
      <c r="D9" s="496"/>
      <c r="E9" s="373"/>
      <c r="F9" s="157"/>
    </row>
    <row r="10" spans="1:6" s="158" customFormat="1" ht="64.5" customHeight="1" x14ac:dyDescent="0.25">
      <c r="A10" s="157"/>
      <c r="B10" s="359" t="s">
        <v>428</v>
      </c>
      <c r="C10" s="372" t="s">
        <v>429</v>
      </c>
      <c r="D10" s="496"/>
      <c r="E10" s="373"/>
      <c r="F10" s="157"/>
    </row>
    <row r="11" spans="1:6" s="158" customFormat="1" ht="57.95" customHeight="1" x14ac:dyDescent="0.25">
      <c r="A11" s="157"/>
      <c r="B11" s="364" t="s">
        <v>430</v>
      </c>
      <c r="C11" s="375" t="s">
        <v>431</v>
      </c>
      <c r="D11" s="524"/>
      <c r="E11" s="375"/>
      <c r="F11" s="157"/>
    </row>
    <row r="12" spans="1:6" s="158" customFormat="1" ht="32.25" customHeight="1" x14ac:dyDescent="0.25">
      <c r="A12" s="157"/>
      <c r="B12" s="361" t="s">
        <v>432</v>
      </c>
      <c r="C12" s="493" t="s">
        <v>433</v>
      </c>
      <c r="D12" s="493"/>
      <c r="E12" s="493"/>
      <c r="F12" s="157"/>
    </row>
    <row r="13" spans="1:6" s="158" customFormat="1" ht="39" customHeight="1" x14ac:dyDescent="0.25">
      <c r="A13" s="157"/>
      <c r="B13" s="359" t="s">
        <v>434</v>
      </c>
      <c r="C13" s="371" t="s">
        <v>435</v>
      </c>
      <c r="D13" s="527" t="s">
        <v>647</v>
      </c>
      <c r="E13" s="371"/>
      <c r="F13" s="157"/>
    </row>
    <row r="14" spans="1:6" s="158" customFormat="1" ht="56.25" customHeight="1" x14ac:dyDescent="0.25">
      <c r="A14" s="157"/>
      <c r="B14" s="360" t="s">
        <v>436</v>
      </c>
      <c r="C14" s="376" t="s">
        <v>437</v>
      </c>
      <c r="D14" s="528"/>
      <c r="E14" s="376"/>
      <c r="F14" s="157"/>
    </row>
    <row r="15" spans="1:6" s="158" customFormat="1" x14ac:dyDescent="0.25">
      <c r="A15" s="159"/>
      <c r="B15" s="525" t="s">
        <v>438</v>
      </c>
      <c r="C15" s="525"/>
      <c r="D15" s="525"/>
      <c r="E15" s="525"/>
      <c r="F15" s="160"/>
    </row>
    <row r="16" spans="1:6" s="158" customFormat="1" ht="15" customHeight="1" x14ac:dyDescent="0.25">
      <c r="A16" s="157"/>
      <c r="B16" s="526" t="s">
        <v>439</v>
      </c>
      <c r="C16" s="526"/>
      <c r="D16" s="526"/>
      <c r="E16" s="526"/>
      <c r="F16" s="177"/>
    </row>
    <row r="17" spans="1:6" s="158" customFormat="1" ht="34.5" customHeight="1" x14ac:dyDescent="0.25">
      <c r="A17" s="157"/>
      <c r="B17" s="365">
        <v>10</v>
      </c>
      <c r="C17" s="485" t="s">
        <v>440</v>
      </c>
      <c r="D17" s="485"/>
      <c r="E17" s="485"/>
      <c r="F17" s="520"/>
    </row>
    <row r="18" spans="1:6" s="158" customFormat="1" ht="31.5" customHeight="1" x14ac:dyDescent="0.25">
      <c r="A18" s="157"/>
      <c r="B18" s="359" t="s">
        <v>441</v>
      </c>
      <c r="C18" s="371" t="s">
        <v>442</v>
      </c>
      <c r="D18" s="514" t="s">
        <v>639</v>
      </c>
      <c r="E18" s="527" t="s">
        <v>682</v>
      </c>
      <c r="F18" s="521"/>
    </row>
    <row r="19" spans="1:6" s="158" customFormat="1" ht="38.450000000000003" customHeight="1" x14ac:dyDescent="0.25">
      <c r="A19" s="157"/>
      <c r="B19" s="359" t="s">
        <v>443</v>
      </c>
      <c r="C19" s="371" t="s">
        <v>444</v>
      </c>
      <c r="D19" s="515"/>
      <c r="E19" s="528"/>
      <c r="F19" s="521"/>
    </row>
    <row r="20" spans="1:6" s="158" customFormat="1" ht="42.6" customHeight="1" x14ac:dyDescent="0.25">
      <c r="A20" s="157"/>
      <c r="B20" s="359" t="s">
        <v>445</v>
      </c>
      <c r="C20" s="371" t="s">
        <v>446</v>
      </c>
      <c r="D20" s="515"/>
      <c r="E20" s="528"/>
      <c r="F20" s="521"/>
    </row>
    <row r="21" spans="1:6" s="158" customFormat="1" ht="46.5" customHeight="1" x14ac:dyDescent="0.25">
      <c r="A21" s="157"/>
      <c r="B21" s="359" t="s">
        <v>447</v>
      </c>
      <c r="C21" s="371" t="s">
        <v>448</v>
      </c>
      <c r="D21" s="516"/>
      <c r="E21" s="529"/>
      <c r="F21" s="522"/>
    </row>
    <row r="22" spans="1:6" s="158" customFormat="1" ht="15" customHeight="1" x14ac:dyDescent="0.25">
      <c r="A22" s="157"/>
      <c r="B22" s="517" t="s">
        <v>449</v>
      </c>
      <c r="C22" s="517"/>
      <c r="D22" s="517"/>
      <c r="E22" s="517"/>
      <c r="F22" s="157"/>
    </row>
    <row r="23" spans="1:6" s="158" customFormat="1" ht="32.450000000000003" customHeight="1" x14ac:dyDescent="0.25">
      <c r="A23" s="157"/>
      <c r="B23" s="365">
        <v>13</v>
      </c>
      <c r="C23" s="485" t="s">
        <v>450</v>
      </c>
      <c r="D23" s="485"/>
      <c r="E23" s="485"/>
      <c r="F23" s="157"/>
    </row>
    <row r="24" spans="1:6" s="158" customFormat="1" ht="30.6" customHeight="1" x14ac:dyDescent="0.25">
      <c r="A24" s="157"/>
      <c r="B24" s="359" t="s">
        <v>451</v>
      </c>
      <c r="C24" s="371" t="s">
        <v>452</v>
      </c>
      <c r="D24" s="527" t="s">
        <v>641</v>
      </c>
      <c r="E24" s="371"/>
      <c r="F24" s="157"/>
    </row>
    <row r="25" spans="1:6" s="158" customFormat="1" ht="38.25" customHeight="1" x14ac:dyDescent="0.25">
      <c r="A25" s="157"/>
      <c r="B25" s="359" t="s">
        <v>453</v>
      </c>
      <c r="C25" s="371" t="s">
        <v>454</v>
      </c>
      <c r="D25" s="529"/>
      <c r="E25" s="371"/>
      <c r="F25" s="157"/>
    </row>
    <row r="26" spans="1:6" s="158" customFormat="1" ht="15" customHeight="1" x14ac:dyDescent="0.25">
      <c r="A26" s="157"/>
      <c r="B26" s="517" t="s">
        <v>455</v>
      </c>
      <c r="C26" s="517"/>
      <c r="D26" s="517"/>
      <c r="E26" s="517"/>
      <c r="F26" s="157"/>
    </row>
    <row r="27" spans="1:6" s="158" customFormat="1" ht="49.5" customHeight="1" x14ac:dyDescent="0.25">
      <c r="A27" s="157"/>
      <c r="B27" s="365">
        <v>14</v>
      </c>
      <c r="C27" s="485" t="s">
        <v>456</v>
      </c>
      <c r="D27" s="486"/>
      <c r="E27" s="485"/>
      <c r="F27" s="157"/>
    </row>
    <row r="28" spans="1:6" s="158" customFormat="1" ht="36" customHeight="1" x14ac:dyDescent="0.25">
      <c r="A28" s="157"/>
      <c r="B28" s="359" t="s">
        <v>457</v>
      </c>
      <c r="C28" s="372" t="s">
        <v>458</v>
      </c>
      <c r="D28" s="495" t="s">
        <v>642</v>
      </c>
      <c r="E28" s="373"/>
      <c r="F28" s="157"/>
    </row>
    <row r="29" spans="1:6" s="158" customFormat="1" ht="50.25" customHeight="1" x14ac:dyDescent="0.25">
      <c r="A29" s="157"/>
      <c r="B29" s="359" t="s">
        <v>459</v>
      </c>
      <c r="C29" s="372" t="s">
        <v>460</v>
      </c>
      <c r="D29" s="496"/>
      <c r="E29" s="373"/>
    </row>
    <row r="30" spans="1:6" s="158" customFormat="1" ht="34.5" customHeight="1" x14ac:dyDescent="0.25">
      <c r="A30" s="157"/>
      <c r="B30" s="359" t="s">
        <v>461</v>
      </c>
      <c r="C30" s="372" t="s">
        <v>640</v>
      </c>
      <c r="D30" s="496"/>
      <c r="E30" s="373"/>
    </row>
    <row r="31" spans="1:6" s="158" customFormat="1" ht="49.5" customHeight="1" x14ac:dyDescent="0.25">
      <c r="A31" s="157"/>
      <c r="B31" s="359" t="s">
        <v>462</v>
      </c>
      <c r="C31" s="372" t="s">
        <v>463</v>
      </c>
      <c r="D31" s="496"/>
      <c r="E31" s="373"/>
    </row>
    <row r="32" spans="1:6" s="158" customFormat="1" ht="34.5" customHeight="1" x14ac:dyDescent="0.25">
      <c r="A32" s="157"/>
      <c r="B32" s="359" t="s">
        <v>464</v>
      </c>
      <c r="C32" s="372" t="s">
        <v>465</v>
      </c>
      <c r="D32" s="496"/>
      <c r="E32" s="373"/>
    </row>
    <row r="33" spans="1:7" s="158" customFormat="1" ht="34.5" customHeight="1" x14ac:dyDescent="0.25">
      <c r="A33" s="157"/>
      <c r="B33" s="359" t="s">
        <v>466</v>
      </c>
      <c r="C33" s="372" t="s">
        <v>467</v>
      </c>
      <c r="D33" s="496"/>
      <c r="E33" s="373"/>
    </row>
    <row r="34" spans="1:7" s="158" customFormat="1" ht="33" customHeight="1" x14ac:dyDescent="0.25">
      <c r="A34" s="157"/>
      <c r="B34" s="359" t="s">
        <v>468</v>
      </c>
      <c r="C34" s="371" t="s">
        <v>469</v>
      </c>
      <c r="D34" s="497"/>
      <c r="E34" s="371"/>
    </row>
    <row r="35" spans="1:7" s="158" customFormat="1" ht="15" customHeight="1" x14ac:dyDescent="0.25">
      <c r="A35" s="157"/>
      <c r="B35" s="517" t="s">
        <v>470</v>
      </c>
      <c r="C35" s="517"/>
      <c r="D35" s="517"/>
      <c r="E35" s="517"/>
      <c r="F35" s="179"/>
    </row>
    <row r="36" spans="1:7" s="158" customFormat="1" ht="18.600000000000001" customHeight="1" x14ac:dyDescent="0.25">
      <c r="A36" s="157"/>
      <c r="B36" s="365">
        <v>15</v>
      </c>
      <c r="C36" s="485" t="s">
        <v>471</v>
      </c>
      <c r="D36" s="485"/>
      <c r="E36" s="518"/>
      <c r="F36" s="180"/>
      <c r="G36" s="178"/>
    </row>
    <row r="37" spans="1:7" s="158" customFormat="1" ht="36.75" customHeight="1" x14ac:dyDescent="0.25">
      <c r="A37" s="157"/>
      <c r="B37" s="359" t="s">
        <v>472</v>
      </c>
      <c r="C37" s="371" t="s">
        <v>473</v>
      </c>
      <c r="D37" s="498" t="s">
        <v>643</v>
      </c>
      <c r="E37" s="507" t="s">
        <v>769</v>
      </c>
      <c r="F37" s="519"/>
      <c r="G37" s="178"/>
    </row>
    <row r="38" spans="1:7" s="158" customFormat="1" ht="133.5" customHeight="1" x14ac:dyDescent="0.25">
      <c r="A38" s="157"/>
      <c r="B38" s="364" t="s">
        <v>474</v>
      </c>
      <c r="C38" s="374" t="s">
        <v>475</v>
      </c>
      <c r="D38" s="506"/>
      <c r="E38" s="508"/>
      <c r="F38" s="519"/>
      <c r="G38" s="178"/>
    </row>
    <row r="39" spans="1:7" s="158" customFormat="1" ht="20.100000000000001" customHeight="1" x14ac:dyDescent="0.25">
      <c r="A39" s="157"/>
      <c r="B39" s="366">
        <v>16</v>
      </c>
      <c r="C39" s="493" t="s">
        <v>476</v>
      </c>
      <c r="D39" s="505"/>
      <c r="E39" s="510"/>
      <c r="F39" s="181"/>
      <c r="G39" s="178"/>
    </row>
    <row r="40" spans="1:7" s="158" customFormat="1" ht="33" customHeight="1" x14ac:dyDescent="0.25">
      <c r="A40" s="157"/>
      <c r="B40" s="359" t="s">
        <v>477</v>
      </c>
      <c r="C40" s="372" t="s">
        <v>478</v>
      </c>
      <c r="D40" s="500" t="s">
        <v>644</v>
      </c>
      <c r="E40" s="511" t="s">
        <v>769</v>
      </c>
      <c r="F40" s="519"/>
    </row>
    <row r="41" spans="1:7" s="158" customFormat="1" ht="48" customHeight="1" x14ac:dyDescent="0.25">
      <c r="A41" s="157"/>
      <c r="B41" s="359" t="s">
        <v>479</v>
      </c>
      <c r="C41" s="372" t="s">
        <v>480</v>
      </c>
      <c r="D41" s="500"/>
      <c r="E41" s="511"/>
      <c r="F41" s="519"/>
    </row>
    <row r="42" spans="1:7" s="158" customFormat="1" ht="79.5" customHeight="1" x14ac:dyDescent="0.25">
      <c r="A42" s="157"/>
      <c r="B42" s="359" t="s">
        <v>481</v>
      </c>
      <c r="C42" s="372" t="s">
        <v>482</v>
      </c>
      <c r="D42" s="500"/>
      <c r="E42" s="512"/>
      <c r="F42" s="519"/>
      <c r="G42" s="178"/>
    </row>
    <row r="43" spans="1:7" s="158" customFormat="1" ht="59.1" customHeight="1" x14ac:dyDescent="0.25">
      <c r="A43" s="157"/>
      <c r="B43" s="359" t="s">
        <v>483</v>
      </c>
      <c r="C43" s="372" t="s">
        <v>484</v>
      </c>
      <c r="D43" s="500"/>
      <c r="E43" s="512"/>
      <c r="F43" s="519"/>
      <c r="G43" s="178"/>
    </row>
    <row r="44" spans="1:7" s="158" customFormat="1" ht="69" customHeight="1" x14ac:dyDescent="0.25">
      <c r="A44" s="157"/>
      <c r="B44" s="364" t="s">
        <v>485</v>
      </c>
      <c r="C44" s="375" t="s">
        <v>486</v>
      </c>
      <c r="D44" s="501"/>
      <c r="E44" s="513"/>
      <c r="F44" s="182"/>
    </row>
    <row r="45" spans="1:7" s="158" customFormat="1" ht="60.95" customHeight="1" x14ac:dyDescent="0.25">
      <c r="A45" s="157"/>
      <c r="B45" s="366">
        <v>22</v>
      </c>
      <c r="C45" s="493" t="s">
        <v>487</v>
      </c>
      <c r="D45" s="493"/>
      <c r="E45" s="493"/>
      <c r="F45" s="157"/>
    </row>
    <row r="46" spans="1:7" s="158" customFormat="1" ht="23.45" customHeight="1" x14ac:dyDescent="0.25">
      <c r="A46" s="157"/>
      <c r="B46" s="359" t="s">
        <v>488</v>
      </c>
      <c r="C46" s="485" t="s">
        <v>489</v>
      </c>
      <c r="D46" s="486"/>
      <c r="E46" s="485"/>
      <c r="F46" s="157"/>
    </row>
    <row r="47" spans="1:7" s="158" customFormat="1" ht="45.95" customHeight="1" x14ac:dyDescent="0.25">
      <c r="A47" s="157"/>
      <c r="B47" s="359" t="s">
        <v>490</v>
      </c>
      <c r="C47" s="372" t="s">
        <v>491</v>
      </c>
      <c r="D47" s="500" t="s">
        <v>685</v>
      </c>
      <c r="E47" s="373"/>
      <c r="F47" s="157"/>
    </row>
    <row r="48" spans="1:7" s="158" customFormat="1" ht="48.95" customHeight="1" x14ac:dyDescent="0.25">
      <c r="A48" s="157"/>
      <c r="B48" s="359" t="s">
        <v>492</v>
      </c>
      <c r="C48" s="372" t="s">
        <v>493</v>
      </c>
      <c r="D48" s="500"/>
      <c r="E48" s="373"/>
      <c r="F48" s="157"/>
    </row>
    <row r="49" spans="1:6" s="158" customFormat="1" ht="24.6" customHeight="1" x14ac:dyDescent="0.25">
      <c r="A49" s="157"/>
      <c r="B49" s="359" t="s">
        <v>494</v>
      </c>
      <c r="C49" s="485" t="s">
        <v>495</v>
      </c>
      <c r="D49" s="505"/>
      <c r="E49" s="485"/>
      <c r="F49" s="157"/>
    </row>
    <row r="50" spans="1:6" s="158" customFormat="1" ht="45" x14ac:dyDescent="0.25">
      <c r="A50" s="157"/>
      <c r="B50" s="359" t="s">
        <v>496</v>
      </c>
      <c r="C50" s="372" t="s">
        <v>497</v>
      </c>
      <c r="D50" s="500" t="s">
        <v>648</v>
      </c>
      <c r="E50" s="373"/>
      <c r="F50" s="157"/>
    </row>
    <row r="51" spans="1:6" s="158" customFormat="1" x14ac:dyDescent="0.25">
      <c r="A51" s="157"/>
      <c r="B51" s="359" t="s">
        <v>498</v>
      </c>
      <c r="C51" s="372" t="s">
        <v>499</v>
      </c>
      <c r="D51" s="500"/>
      <c r="E51" s="373"/>
      <c r="F51" s="157"/>
    </row>
    <row r="52" spans="1:6" s="158" customFormat="1" ht="30" x14ac:dyDescent="0.25">
      <c r="A52" s="157"/>
      <c r="B52" s="359" t="s">
        <v>500</v>
      </c>
      <c r="C52" s="372" t="s">
        <v>501</v>
      </c>
      <c r="D52" s="500"/>
      <c r="E52" s="373"/>
      <c r="F52" s="157"/>
    </row>
    <row r="53" spans="1:6" s="158" customFormat="1" x14ac:dyDescent="0.25">
      <c r="A53" s="157"/>
      <c r="B53" s="359" t="s">
        <v>502</v>
      </c>
      <c r="C53" s="485" t="s">
        <v>503</v>
      </c>
      <c r="D53" s="505"/>
      <c r="E53" s="485"/>
      <c r="F53" s="157"/>
    </row>
    <row r="54" spans="1:6" s="158" customFormat="1" x14ac:dyDescent="0.25">
      <c r="A54" s="157"/>
      <c r="B54" s="359" t="s">
        <v>504</v>
      </c>
      <c r="C54" s="372" t="s">
        <v>505</v>
      </c>
      <c r="D54" s="500" t="s">
        <v>649</v>
      </c>
      <c r="E54" s="373"/>
      <c r="F54" s="157"/>
    </row>
    <row r="55" spans="1:6" s="158" customFormat="1" x14ac:dyDescent="0.25">
      <c r="A55" s="157"/>
      <c r="B55" s="359" t="s">
        <v>506</v>
      </c>
      <c r="C55" s="372" t="s">
        <v>507</v>
      </c>
      <c r="D55" s="500"/>
      <c r="E55" s="373"/>
      <c r="F55" s="157"/>
    </row>
    <row r="56" spans="1:6" s="158" customFormat="1" ht="30" x14ac:dyDescent="0.25">
      <c r="A56" s="157"/>
      <c r="B56" s="359" t="s">
        <v>508</v>
      </c>
      <c r="C56" s="372" t="s">
        <v>509</v>
      </c>
      <c r="D56" s="500"/>
      <c r="E56" s="373"/>
      <c r="F56" s="157"/>
    </row>
    <row r="57" spans="1:6" s="158" customFormat="1" ht="30" x14ac:dyDescent="0.25">
      <c r="A57" s="157"/>
      <c r="B57" s="359" t="s">
        <v>510</v>
      </c>
      <c r="C57" s="372" t="s">
        <v>511</v>
      </c>
      <c r="D57" s="500"/>
      <c r="E57" s="373"/>
      <c r="F57" s="157"/>
    </row>
    <row r="58" spans="1:6" s="158" customFormat="1" ht="30" x14ac:dyDescent="0.25">
      <c r="A58" s="157"/>
      <c r="B58" s="359" t="s">
        <v>512</v>
      </c>
      <c r="C58" s="372" t="s">
        <v>513</v>
      </c>
      <c r="D58" s="500"/>
      <c r="E58" s="373"/>
    </row>
    <row r="59" spans="1:6" s="158" customFormat="1" x14ac:dyDescent="0.25">
      <c r="A59" s="157"/>
      <c r="B59" s="359" t="s">
        <v>514</v>
      </c>
      <c r="C59" s="372" t="s">
        <v>515</v>
      </c>
      <c r="D59" s="500"/>
      <c r="E59" s="373"/>
    </row>
    <row r="60" spans="1:6" s="158" customFormat="1" ht="30" x14ac:dyDescent="0.25">
      <c r="A60" s="157"/>
      <c r="B60" s="359" t="s">
        <v>516</v>
      </c>
      <c r="C60" s="372" t="s">
        <v>517</v>
      </c>
      <c r="D60" s="500"/>
      <c r="E60" s="373"/>
    </row>
    <row r="61" spans="1:6" s="158" customFormat="1" ht="15.75" customHeight="1" x14ac:dyDescent="0.25">
      <c r="A61" s="157"/>
      <c r="B61" s="359" t="s">
        <v>518</v>
      </c>
      <c r="C61" s="485" t="s">
        <v>519</v>
      </c>
      <c r="D61" s="505"/>
      <c r="E61" s="485"/>
    </row>
    <row r="62" spans="1:6" s="158" customFormat="1" x14ac:dyDescent="0.25">
      <c r="A62" s="157"/>
      <c r="B62" s="359" t="s">
        <v>520</v>
      </c>
      <c r="C62" s="372" t="s">
        <v>521</v>
      </c>
      <c r="D62" s="509" t="s">
        <v>650</v>
      </c>
      <c r="E62" s="373"/>
    </row>
    <row r="63" spans="1:6" s="158" customFormat="1" x14ac:dyDescent="0.25">
      <c r="A63" s="157"/>
      <c r="B63" s="359" t="s">
        <v>522</v>
      </c>
      <c r="C63" s="372" t="s">
        <v>523</v>
      </c>
      <c r="D63" s="509"/>
      <c r="E63" s="373"/>
    </row>
    <row r="64" spans="1:6" s="158" customFormat="1" ht="30" x14ac:dyDescent="0.25">
      <c r="A64" s="157"/>
      <c r="B64" s="359" t="s">
        <v>524</v>
      </c>
      <c r="C64" s="372" t="s">
        <v>525</v>
      </c>
      <c r="D64" s="509"/>
      <c r="E64" s="373"/>
    </row>
    <row r="65" spans="1:6" s="158" customFormat="1" x14ac:dyDescent="0.25">
      <c r="A65" s="157"/>
      <c r="B65" s="359" t="s">
        <v>526</v>
      </c>
      <c r="C65" s="372" t="s">
        <v>527</v>
      </c>
      <c r="D65" s="509"/>
      <c r="E65" s="373"/>
    </row>
    <row r="66" spans="1:6" s="158" customFormat="1" x14ac:dyDescent="0.25">
      <c r="A66" s="157"/>
      <c r="B66" s="359" t="s">
        <v>528</v>
      </c>
      <c r="C66" s="372" t="s">
        <v>529</v>
      </c>
      <c r="D66" s="509"/>
      <c r="E66" s="373"/>
    </row>
    <row r="67" spans="1:6" s="158" customFormat="1" x14ac:dyDescent="0.25">
      <c r="A67" s="157"/>
      <c r="B67" s="359" t="s">
        <v>530</v>
      </c>
      <c r="C67" s="372" t="s">
        <v>531</v>
      </c>
      <c r="D67" s="509"/>
      <c r="E67" s="373"/>
    </row>
    <row r="68" spans="1:6" s="158" customFormat="1" ht="15" customHeight="1" x14ac:dyDescent="0.25">
      <c r="A68" s="157"/>
      <c r="B68" s="487" t="s">
        <v>532</v>
      </c>
      <c r="C68" s="487"/>
      <c r="D68" s="488"/>
      <c r="E68" s="487"/>
    </row>
    <row r="69" spans="1:6" s="158" customFormat="1" ht="17.25" customHeight="1" x14ac:dyDescent="0.25">
      <c r="A69" s="157"/>
      <c r="B69" s="365">
        <v>25</v>
      </c>
      <c r="C69" s="485" t="s">
        <v>533</v>
      </c>
      <c r="D69" s="486"/>
      <c r="E69" s="485"/>
    </row>
    <row r="70" spans="1:6" s="158" customFormat="1" ht="29.1" customHeight="1" x14ac:dyDescent="0.25">
      <c r="A70" s="157"/>
      <c r="B70" s="359" t="s">
        <v>534</v>
      </c>
      <c r="C70" s="372" t="s">
        <v>535</v>
      </c>
      <c r="D70" s="495" t="s">
        <v>667</v>
      </c>
      <c r="E70" s="373"/>
    </row>
    <row r="71" spans="1:6" s="158" customFormat="1" ht="30" x14ac:dyDescent="0.25">
      <c r="A71" s="157"/>
      <c r="B71" s="359" t="s">
        <v>536</v>
      </c>
      <c r="C71" s="372" t="s">
        <v>537</v>
      </c>
      <c r="D71" s="496"/>
      <c r="E71" s="373"/>
    </row>
    <row r="72" spans="1:6" s="158" customFormat="1" ht="30" x14ac:dyDescent="0.25">
      <c r="A72" s="157"/>
      <c r="B72" s="359" t="s">
        <v>538</v>
      </c>
      <c r="C72" s="372" t="s">
        <v>539</v>
      </c>
      <c r="D72" s="496"/>
      <c r="E72" s="373"/>
    </row>
    <row r="73" spans="1:6" s="158" customFormat="1" x14ac:dyDescent="0.25">
      <c r="A73" s="157"/>
      <c r="B73" s="359" t="s">
        <v>540</v>
      </c>
      <c r="C73" s="372" t="s">
        <v>541</v>
      </c>
      <c r="D73" s="496"/>
      <c r="E73" s="373"/>
    </row>
    <row r="74" spans="1:6" s="158" customFormat="1" x14ac:dyDescent="0.25">
      <c r="A74" s="157"/>
      <c r="B74" s="359" t="s">
        <v>542</v>
      </c>
      <c r="C74" s="372" t="s">
        <v>543</v>
      </c>
      <c r="D74" s="496"/>
      <c r="E74" s="373"/>
    </row>
    <row r="75" spans="1:6" s="158" customFormat="1" ht="30" x14ac:dyDescent="0.25">
      <c r="A75" s="157"/>
      <c r="B75" s="359" t="s">
        <v>544</v>
      </c>
      <c r="C75" s="372" t="s">
        <v>545</v>
      </c>
      <c r="D75" s="496"/>
      <c r="E75" s="373"/>
    </row>
    <row r="76" spans="1:6" s="158" customFormat="1" ht="45" x14ac:dyDescent="0.25">
      <c r="A76" s="157"/>
      <c r="B76" s="359" t="s">
        <v>546</v>
      </c>
      <c r="C76" s="372" t="s">
        <v>547</v>
      </c>
      <c r="D76" s="496"/>
      <c r="E76" s="373"/>
    </row>
    <row r="77" spans="1:6" s="158" customFormat="1" ht="48.75" customHeight="1" x14ac:dyDescent="0.25">
      <c r="A77" s="157"/>
      <c r="B77" s="359" t="s">
        <v>548</v>
      </c>
      <c r="C77" s="372" t="s">
        <v>549</v>
      </c>
      <c r="D77" s="497"/>
      <c r="E77" s="373"/>
    </row>
    <row r="78" spans="1:6" s="158" customFormat="1" ht="15" customHeight="1" x14ac:dyDescent="0.25">
      <c r="A78" s="157"/>
      <c r="B78" s="487" t="s">
        <v>550</v>
      </c>
      <c r="C78" s="487"/>
      <c r="D78" s="488"/>
      <c r="E78" s="487"/>
      <c r="F78" s="157"/>
    </row>
    <row r="79" spans="1:6" s="158" customFormat="1" ht="15" customHeight="1" x14ac:dyDescent="0.25">
      <c r="A79" s="157"/>
      <c r="B79" s="489" t="s">
        <v>551</v>
      </c>
      <c r="C79" s="489"/>
      <c r="D79" s="489"/>
      <c r="E79" s="489"/>
      <c r="F79" s="157"/>
    </row>
    <row r="80" spans="1:6" s="158" customFormat="1" x14ac:dyDescent="0.25">
      <c r="A80" s="157"/>
      <c r="B80" s="359" t="s">
        <v>552</v>
      </c>
      <c r="C80" s="485" t="s">
        <v>553</v>
      </c>
      <c r="D80" s="486"/>
      <c r="E80" s="485"/>
      <c r="F80" s="157"/>
    </row>
    <row r="81" spans="1:6" s="158" customFormat="1" ht="135" x14ac:dyDescent="0.25">
      <c r="A81" s="157"/>
      <c r="B81" s="359" t="s">
        <v>554</v>
      </c>
      <c r="C81" s="372" t="s">
        <v>555</v>
      </c>
      <c r="D81" s="377" t="s">
        <v>651</v>
      </c>
      <c r="E81" s="373"/>
      <c r="F81" s="157"/>
    </row>
    <row r="82" spans="1:6" s="158" customFormat="1" ht="116.1" customHeight="1" x14ac:dyDescent="0.25">
      <c r="A82" s="157"/>
      <c r="B82" s="359" t="s">
        <v>556</v>
      </c>
      <c r="C82" s="372" t="s">
        <v>557</v>
      </c>
      <c r="D82" s="377" t="s">
        <v>652</v>
      </c>
      <c r="E82" s="373"/>
      <c r="F82" s="157"/>
    </row>
    <row r="83" spans="1:6" s="158" customFormat="1" ht="90" x14ac:dyDescent="0.25">
      <c r="A83" s="157"/>
      <c r="B83" s="359" t="s">
        <v>558</v>
      </c>
      <c r="C83" s="372" t="s">
        <v>559</v>
      </c>
      <c r="D83" s="379"/>
      <c r="E83" s="377" t="s">
        <v>683</v>
      </c>
      <c r="F83" s="157"/>
    </row>
    <row r="84" spans="1:6" s="158" customFormat="1" ht="48.95" customHeight="1" x14ac:dyDescent="0.25">
      <c r="A84" s="157"/>
      <c r="B84" s="359" t="s">
        <v>560</v>
      </c>
      <c r="C84" s="372" t="s">
        <v>561</v>
      </c>
      <c r="D84" s="377" t="s">
        <v>653</v>
      </c>
      <c r="E84" s="373"/>
      <c r="F84" s="157"/>
    </row>
    <row r="85" spans="1:6" s="158" customFormat="1" ht="90" x14ac:dyDescent="0.25">
      <c r="A85" s="157"/>
      <c r="B85" s="359" t="s">
        <v>562</v>
      </c>
      <c r="C85" s="372" t="s">
        <v>563</v>
      </c>
      <c r="D85" s="377" t="s">
        <v>651</v>
      </c>
      <c r="E85" s="373"/>
    </row>
    <row r="86" spans="1:6" s="158" customFormat="1" ht="36" customHeight="1" x14ac:dyDescent="0.25">
      <c r="A86" s="157"/>
      <c r="B86" s="359" t="s">
        <v>564</v>
      </c>
      <c r="C86" s="371" t="s">
        <v>565</v>
      </c>
      <c r="D86" s="379"/>
      <c r="E86" s="490" t="s">
        <v>768</v>
      </c>
      <c r="F86" s="176"/>
    </row>
    <row r="87" spans="1:6" s="158" customFormat="1" ht="36" customHeight="1" x14ac:dyDescent="0.25">
      <c r="A87" s="157"/>
      <c r="B87" s="359" t="s">
        <v>566</v>
      </c>
      <c r="C87" s="371" t="s">
        <v>567</v>
      </c>
      <c r="D87" s="379"/>
      <c r="E87" s="490"/>
      <c r="F87" s="157"/>
    </row>
    <row r="88" spans="1:6" s="158" customFormat="1" ht="54.95" customHeight="1" x14ac:dyDescent="0.25">
      <c r="A88" s="157"/>
      <c r="B88" s="359" t="s">
        <v>568</v>
      </c>
      <c r="C88" s="371" t="s">
        <v>569</v>
      </c>
      <c r="D88" s="379"/>
      <c r="E88" s="490"/>
    </row>
    <row r="89" spans="1:6" s="158" customFormat="1" ht="36" customHeight="1" x14ac:dyDescent="0.25">
      <c r="A89" s="157"/>
      <c r="B89" s="359" t="s">
        <v>570</v>
      </c>
      <c r="C89" s="372" t="s">
        <v>571</v>
      </c>
      <c r="D89" s="377" t="s">
        <v>645</v>
      </c>
      <c r="E89" s="373"/>
    </row>
    <row r="90" spans="1:6" s="158" customFormat="1" ht="30" x14ac:dyDescent="0.25">
      <c r="A90" s="157"/>
      <c r="B90" s="359" t="s">
        <v>572</v>
      </c>
      <c r="C90" s="372" t="s">
        <v>573</v>
      </c>
      <c r="D90" s="491" t="s">
        <v>659</v>
      </c>
      <c r="E90" s="373"/>
    </row>
    <row r="91" spans="1:6" s="158" customFormat="1" ht="30" x14ac:dyDescent="0.25">
      <c r="A91" s="157"/>
      <c r="B91" s="359" t="s">
        <v>574</v>
      </c>
      <c r="C91" s="372" t="s">
        <v>575</v>
      </c>
      <c r="D91" s="492"/>
      <c r="E91" s="373"/>
    </row>
    <row r="92" spans="1:6" s="158" customFormat="1" x14ac:dyDescent="0.25">
      <c r="A92" s="157"/>
      <c r="B92" s="359" t="s">
        <v>576</v>
      </c>
      <c r="C92" s="485" t="s">
        <v>577</v>
      </c>
      <c r="D92" s="493"/>
      <c r="E92" s="485"/>
    </row>
    <row r="93" spans="1:6" s="158" customFormat="1" ht="30" x14ac:dyDescent="0.25">
      <c r="A93" s="157"/>
      <c r="B93" s="359" t="s">
        <v>578</v>
      </c>
      <c r="C93" s="371" t="s">
        <v>579</v>
      </c>
      <c r="D93" s="498" t="s">
        <v>654</v>
      </c>
      <c r="E93" s="371"/>
    </row>
    <row r="94" spans="1:6" s="158" customFormat="1" ht="36.75" customHeight="1" x14ac:dyDescent="0.25">
      <c r="A94" s="157"/>
      <c r="B94" s="360" t="s">
        <v>580</v>
      </c>
      <c r="C94" s="376" t="s">
        <v>581</v>
      </c>
      <c r="D94" s="499"/>
      <c r="E94" s="376"/>
    </row>
    <row r="95" spans="1:6" s="163" customFormat="1" ht="33" customHeight="1" x14ac:dyDescent="0.25">
      <c r="A95" s="161"/>
      <c r="B95" s="100">
        <v>32</v>
      </c>
      <c r="C95" s="377" t="s">
        <v>582</v>
      </c>
      <c r="D95" s="380" t="s">
        <v>655</v>
      </c>
      <c r="E95" s="377"/>
      <c r="F95" s="162"/>
    </row>
    <row r="96" spans="1:6" s="158" customFormat="1" ht="15" customHeight="1" x14ac:dyDescent="0.25">
      <c r="A96" s="157"/>
      <c r="B96" s="494" t="s">
        <v>583</v>
      </c>
      <c r="C96" s="494"/>
      <c r="D96" s="494"/>
      <c r="E96" s="494"/>
    </row>
    <row r="97" spans="1:6" s="158" customFormat="1" x14ac:dyDescent="0.25">
      <c r="A97" s="157"/>
      <c r="B97" s="365">
        <v>33</v>
      </c>
      <c r="C97" s="485" t="s">
        <v>584</v>
      </c>
      <c r="D97" s="486"/>
      <c r="E97" s="485"/>
    </row>
    <row r="98" spans="1:6" s="158" customFormat="1" x14ac:dyDescent="0.25">
      <c r="A98" s="157"/>
      <c r="B98" s="359" t="s">
        <v>585</v>
      </c>
      <c r="C98" s="372" t="s">
        <v>586</v>
      </c>
      <c r="D98" s="500" t="s">
        <v>657</v>
      </c>
      <c r="E98" s="373"/>
    </row>
    <row r="99" spans="1:6" s="158" customFormat="1" ht="30" x14ac:dyDescent="0.25">
      <c r="A99" s="157"/>
      <c r="B99" s="359" t="s">
        <v>587</v>
      </c>
      <c r="C99" s="372" t="s">
        <v>588</v>
      </c>
      <c r="D99" s="500"/>
      <c r="E99" s="373"/>
    </row>
    <row r="100" spans="1:6" s="158" customFormat="1" ht="45" x14ac:dyDescent="0.25">
      <c r="A100" s="157"/>
      <c r="B100" s="359" t="s">
        <v>589</v>
      </c>
      <c r="C100" s="372" t="s">
        <v>590</v>
      </c>
      <c r="D100" s="500"/>
      <c r="E100" s="373"/>
    </row>
    <row r="101" spans="1:6" s="158" customFormat="1" x14ac:dyDescent="0.25">
      <c r="A101" s="157"/>
      <c r="B101" s="359" t="s">
        <v>591</v>
      </c>
      <c r="C101" s="372" t="s">
        <v>592</v>
      </c>
      <c r="D101" s="500"/>
      <c r="E101" s="373"/>
    </row>
    <row r="102" spans="1:6" s="158" customFormat="1" x14ac:dyDescent="0.25">
      <c r="A102" s="157"/>
      <c r="B102" s="359" t="s">
        <v>593</v>
      </c>
      <c r="C102" s="372" t="s">
        <v>594</v>
      </c>
      <c r="D102" s="500"/>
      <c r="E102" s="373"/>
    </row>
    <row r="103" spans="1:6" s="158" customFormat="1" x14ac:dyDescent="0.25">
      <c r="A103" s="157"/>
      <c r="B103" s="359" t="s">
        <v>595</v>
      </c>
      <c r="C103" s="372" t="s">
        <v>596</v>
      </c>
      <c r="D103" s="500"/>
      <c r="E103" s="373"/>
    </row>
    <row r="104" spans="1:6" s="158" customFormat="1" x14ac:dyDescent="0.25">
      <c r="A104" s="157"/>
      <c r="B104" s="359" t="s">
        <v>597</v>
      </c>
      <c r="C104" s="372" t="s">
        <v>598</v>
      </c>
      <c r="D104" s="500"/>
      <c r="E104" s="373"/>
    </row>
    <row r="105" spans="1:6" s="158" customFormat="1" ht="32.1" customHeight="1" x14ac:dyDescent="0.25">
      <c r="A105" s="157"/>
      <c r="B105" s="364" t="s">
        <v>599</v>
      </c>
      <c r="C105" s="375" t="s">
        <v>600</v>
      </c>
      <c r="D105" s="501"/>
      <c r="E105" s="381"/>
    </row>
    <row r="106" spans="1:6" s="158" customFormat="1" ht="17.25" customHeight="1" x14ac:dyDescent="0.25">
      <c r="A106" s="157"/>
      <c r="B106" s="366">
        <v>34</v>
      </c>
      <c r="C106" s="493" t="s">
        <v>601</v>
      </c>
      <c r="D106" s="493"/>
      <c r="E106" s="493"/>
    </row>
    <row r="107" spans="1:6" s="158" customFormat="1" ht="19.5" customHeight="1" x14ac:dyDescent="0.25">
      <c r="A107" s="157"/>
      <c r="B107" s="359" t="s">
        <v>602</v>
      </c>
      <c r="C107" s="372" t="s">
        <v>603</v>
      </c>
      <c r="D107" s="495" t="s">
        <v>657</v>
      </c>
      <c r="E107" s="373"/>
    </row>
    <row r="108" spans="1:6" s="158" customFormat="1" ht="17.25" customHeight="1" x14ac:dyDescent="0.25">
      <c r="A108" s="157"/>
      <c r="B108" s="359" t="s">
        <v>604</v>
      </c>
      <c r="C108" s="372" t="s">
        <v>605</v>
      </c>
      <c r="D108" s="496"/>
      <c r="E108" s="373"/>
    </row>
    <row r="109" spans="1:6" s="158" customFormat="1" ht="18.75" customHeight="1" x14ac:dyDescent="0.25">
      <c r="A109" s="157"/>
      <c r="B109" s="359" t="s">
        <v>606</v>
      </c>
      <c r="C109" s="372" t="s">
        <v>607</v>
      </c>
      <c r="D109" s="497"/>
      <c r="E109" s="373"/>
    </row>
    <row r="110" spans="1:6" s="158" customFormat="1" ht="16.5" customHeight="1" x14ac:dyDescent="0.25">
      <c r="A110" s="157"/>
      <c r="B110" s="364" t="s">
        <v>608</v>
      </c>
      <c r="C110" s="375" t="s">
        <v>609</v>
      </c>
      <c r="D110" s="378" t="s">
        <v>610</v>
      </c>
      <c r="E110" s="381"/>
      <c r="F110" s="157"/>
    </row>
    <row r="111" spans="1:6" s="158" customFormat="1" ht="48.75" customHeight="1" x14ac:dyDescent="0.25">
      <c r="A111" s="157"/>
      <c r="B111" s="368">
        <v>35</v>
      </c>
      <c r="C111" s="382" t="s">
        <v>611</v>
      </c>
      <c r="D111" s="383" t="s">
        <v>656</v>
      </c>
      <c r="E111" s="384"/>
      <c r="F111" s="157"/>
    </row>
    <row r="112" spans="1:6" s="158" customFormat="1" ht="15.75" customHeight="1" x14ac:dyDescent="0.25">
      <c r="A112" s="157"/>
      <c r="B112" s="366">
        <v>36</v>
      </c>
      <c r="C112" s="502" t="s">
        <v>612</v>
      </c>
      <c r="D112" s="503"/>
      <c r="E112" s="504"/>
      <c r="F112" s="157"/>
    </row>
    <row r="113" spans="1:6" s="158" customFormat="1" ht="14.45" customHeight="1" x14ac:dyDescent="0.25">
      <c r="A113" s="157"/>
      <c r="B113" s="359" t="s">
        <v>613</v>
      </c>
      <c r="C113" s="372" t="s">
        <v>614</v>
      </c>
      <c r="D113" s="495" t="s">
        <v>658</v>
      </c>
      <c r="E113" s="373"/>
      <c r="F113" s="157"/>
    </row>
    <row r="114" spans="1:6" s="158" customFormat="1" ht="23.25" customHeight="1" x14ac:dyDescent="0.25">
      <c r="A114" s="157"/>
      <c r="B114" s="359" t="s">
        <v>615</v>
      </c>
      <c r="C114" s="372" t="s">
        <v>616</v>
      </c>
      <c r="D114" s="496"/>
      <c r="E114" s="373"/>
      <c r="F114" s="157"/>
    </row>
    <row r="115" spans="1:6" s="158" customFormat="1" ht="48.75" customHeight="1" x14ac:dyDescent="0.25">
      <c r="A115" s="157"/>
      <c r="B115" s="359" t="s">
        <v>617</v>
      </c>
      <c r="C115" s="372" t="s">
        <v>618</v>
      </c>
      <c r="D115" s="496"/>
      <c r="E115" s="373"/>
      <c r="F115" s="157"/>
    </row>
    <row r="116" spans="1:6" s="158" customFormat="1" ht="15.75" customHeight="1" x14ac:dyDescent="0.25">
      <c r="A116" s="157"/>
      <c r="B116" s="359" t="s">
        <v>619</v>
      </c>
      <c r="C116" s="372" t="s">
        <v>620</v>
      </c>
      <c r="D116" s="497"/>
      <c r="E116" s="373"/>
      <c r="F116" s="157"/>
    </row>
    <row r="117" spans="1:6" s="158" customFormat="1" ht="31.5" customHeight="1" x14ac:dyDescent="0.25">
      <c r="A117" s="157"/>
      <c r="B117" s="359" t="s">
        <v>621</v>
      </c>
      <c r="C117" s="485" t="s">
        <v>622</v>
      </c>
      <c r="D117" s="505"/>
      <c r="E117" s="485"/>
      <c r="F117" s="157"/>
    </row>
    <row r="118" spans="1:6" s="158" customFormat="1" ht="30" x14ac:dyDescent="0.25">
      <c r="A118" s="157"/>
      <c r="B118" s="359" t="s">
        <v>623</v>
      </c>
      <c r="C118" s="372" t="s">
        <v>624</v>
      </c>
      <c r="D118" s="500" t="s">
        <v>657</v>
      </c>
      <c r="E118" s="373"/>
      <c r="F118" s="157"/>
    </row>
    <row r="119" spans="1:6" s="158" customFormat="1" ht="30" x14ac:dyDescent="0.25">
      <c r="A119" s="157"/>
      <c r="B119" s="359" t="s">
        <v>625</v>
      </c>
      <c r="C119" s="372" t="s">
        <v>624</v>
      </c>
      <c r="D119" s="500"/>
      <c r="E119" s="373"/>
      <c r="F119" s="157"/>
    </row>
    <row r="120" spans="1:6" s="158" customFormat="1" ht="45" x14ac:dyDescent="0.25">
      <c r="A120" s="157"/>
      <c r="B120" s="359" t="s">
        <v>626</v>
      </c>
      <c r="C120" s="372" t="s">
        <v>627</v>
      </c>
      <c r="D120" s="500"/>
      <c r="E120" s="373"/>
      <c r="F120" s="157"/>
    </row>
    <row r="121" spans="1:6" s="158" customFormat="1" ht="47.25" customHeight="1" x14ac:dyDescent="0.25">
      <c r="A121" s="157"/>
      <c r="B121" s="364" t="s">
        <v>628</v>
      </c>
      <c r="C121" s="375" t="s">
        <v>629</v>
      </c>
      <c r="D121" s="501"/>
      <c r="E121" s="381"/>
      <c r="F121" s="157"/>
    </row>
    <row r="122" spans="1:6" x14ac:dyDescent="0.25">
      <c r="B122" s="369"/>
      <c r="C122" s="385"/>
      <c r="D122" s="385"/>
      <c r="E122" s="385"/>
    </row>
    <row r="123" spans="1:6" x14ac:dyDescent="0.25">
      <c r="B123" s="370"/>
      <c r="C123" s="386"/>
      <c r="D123" s="386"/>
      <c r="E123" s="386"/>
    </row>
    <row r="124" spans="1:6" x14ac:dyDescent="0.25">
      <c r="B124" s="370"/>
      <c r="C124" s="386"/>
      <c r="D124" s="386"/>
      <c r="E124" s="386"/>
    </row>
    <row r="125" spans="1:6" x14ac:dyDescent="0.25">
      <c r="B125" s="370"/>
      <c r="C125" s="386"/>
      <c r="D125" s="386"/>
      <c r="E125" s="386"/>
    </row>
    <row r="126" spans="1:6" x14ac:dyDescent="0.25">
      <c r="B126" s="370"/>
      <c r="C126" s="386"/>
      <c r="D126" s="386"/>
      <c r="E126" s="386"/>
    </row>
    <row r="127" spans="1:6" x14ac:dyDescent="0.25">
      <c r="B127" s="370"/>
      <c r="C127" s="386"/>
      <c r="D127" s="386"/>
      <c r="E127" s="386"/>
    </row>
    <row r="128" spans="1:6" x14ac:dyDescent="0.25">
      <c r="B128" s="370"/>
      <c r="C128" s="386"/>
      <c r="D128" s="386"/>
      <c r="E128" s="386"/>
    </row>
    <row r="129" spans="2:5" x14ac:dyDescent="0.25">
      <c r="B129" s="370"/>
      <c r="C129" s="386"/>
      <c r="D129" s="386"/>
      <c r="E129" s="386"/>
    </row>
  </sheetData>
  <sheetProtection algorithmName="SHA-512" hashValue="mU58PQb/ZeW+B5k2bNJqX2722gr1zmEBIapqS0UhaVbMS/CWVZaU+USqUkc3hg4NINLUgXDFq24BQEhcbQUB5g==" saltValue="xcpiXfDlIfnBb9IVOyvuTw==" spinCount="100000" sheet="1" objects="1" scenarios="1"/>
  <mergeCells count="54">
    <mergeCell ref="F40:F43"/>
    <mergeCell ref="F37:F38"/>
    <mergeCell ref="F17:F21"/>
    <mergeCell ref="B26:E26"/>
    <mergeCell ref="B5:E5"/>
    <mergeCell ref="C6:E6"/>
    <mergeCell ref="D7:D11"/>
    <mergeCell ref="C12:E12"/>
    <mergeCell ref="B15:E15"/>
    <mergeCell ref="B16:E16"/>
    <mergeCell ref="C17:E17"/>
    <mergeCell ref="E18:E21"/>
    <mergeCell ref="B22:E22"/>
    <mergeCell ref="C23:E23"/>
    <mergeCell ref="D24:D25"/>
    <mergeCell ref="D13:D14"/>
    <mergeCell ref="D18:D21"/>
    <mergeCell ref="C27:E27"/>
    <mergeCell ref="D28:D34"/>
    <mergeCell ref="B35:E35"/>
    <mergeCell ref="C36:E36"/>
    <mergeCell ref="D37:D38"/>
    <mergeCell ref="E37:E38"/>
    <mergeCell ref="D62:D67"/>
    <mergeCell ref="C39:E39"/>
    <mergeCell ref="D40:D44"/>
    <mergeCell ref="E40:E44"/>
    <mergeCell ref="C45:E45"/>
    <mergeCell ref="C46:E46"/>
    <mergeCell ref="D47:D48"/>
    <mergeCell ref="C49:E49"/>
    <mergeCell ref="D50:D52"/>
    <mergeCell ref="C53:E53"/>
    <mergeCell ref="D54:D60"/>
    <mergeCell ref="C61:E61"/>
    <mergeCell ref="D118:D121"/>
    <mergeCell ref="D98:D105"/>
    <mergeCell ref="C106:E106"/>
    <mergeCell ref="C112:E112"/>
    <mergeCell ref="C117:E117"/>
    <mergeCell ref="D107:D109"/>
    <mergeCell ref="D113:D116"/>
    <mergeCell ref="C97:E97"/>
    <mergeCell ref="B68:E68"/>
    <mergeCell ref="C69:E69"/>
    <mergeCell ref="B78:E78"/>
    <mergeCell ref="B79:E79"/>
    <mergeCell ref="C80:E80"/>
    <mergeCell ref="E86:E88"/>
    <mergeCell ref="D90:D91"/>
    <mergeCell ref="C92:E92"/>
    <mergeCell ref="B96:E96"/>
    <mergeCell ref="D70:D77"/>
    <mergeCell ref="D93:D9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F3B-6737-44BB-A63B-22D121822DC3}">
  <sheetPr>
    <tabColor rgb="FFD8751C"/>
  </sheetPr>
  <dimension ref="C1"/>
  <sheetViews>
    <sheetView zoomScaleNormal="100" workbookViewId="0"/>
  </sheetViews>
  <sheetFormatPr defaultColWidth="9.140625" defaultRowHeight="15" x14ac:dyDescent="0.25"/>
  <cols>
    <col min="1" max="2" width="2" style="185" customWidth="1"/>
    <col min="3" max="3" width="59.7109375" style="185" customWidth="1"/>
    <col min="4" max="4" width="16.5703125" style="185" customWidth="1"/>
    <col min="5" max="5" width="9" style="185" customWidth="1"/>
    <col min="6" max="6" width="12.140625" style="185" customWidth="1"/>
    <col min="7" max="7" width="11.5703125" style="185" customWidth="1"/>
    <col min="8" max="8" width="8.28515625" style="185" customWidth="1"/>
    <col min="9" max="16384" width="9.140625" style="185"/>
  </cols>
  <sheetData>
    <row r="1" spans="3:3" x14ac:dyDescent="0.25">
      <c r="C1" s="184"/>
    </row>
  </sheetData>
  <sheetProtection algorithmName="SHA-512" hashValue="Brm9sQ+C3V+jQS/bW5CSNJDTzaZuNz0OQRL+gOCb66bEqIYkBkeWlSU1bRtpfBlKE0Ncs1GlOUIsODA5xQ7rAQ==" saltValue="8S+i08frcjMqV/hTnIZiag==" spinCount="100000" sheet="1" selectLockedCells="1" selectUnlockedCells="1"/>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22EB-7A36-4F43-90EE-5B77EA247C4A}">
  <sheetPr>
    <tabColor rgb="FFFDDCA1"/>
  </sheetPr>
  <dimension ref="A1:I230"/>
  <sheetViews>
    <sheetView zoomScaleNormal="100" workbookViewId="0"/>
  </sheetViews>
  <sheetFormatPr defaultColWidth="9.140625" defaultRowHeight="15" x14ac:dyDescent="0.25"/>
  <cols>
    <col min="1" max="1" width="1.85546875" style="1" customWidth="1"/>
    <col min="2" max="2" width="3.28515625" style="1" customWidth="1"/>
    <col min="3" max="3" width="65.42578125" style="1" customWidth="1"/>
    <col min="4" max="4" width="18.85546875" style="1" customWidth="1"/>
    <col min="5" max="5" width="15.28515625" style="1" customWidth="1"/>
    <col min="6" max="6" width="14" style="1" customWidth="1"/>
    <col min="7" max="7" width="14.42578125" style="1" customWidth="1"/>
    <col min="8" max="8" width="9.140625" style="1"/>
    <col min="9" max="9" width="17.5703125" style="1" customWidth="1"/>
    <col min="10" max="16384" width="9.140625" style="1"/>
  </cols>
  <sheetData>
    <row r="1" spans="1:7" ht="32.25" x14ac:dyDescent="0.25">
      <c r="B1" s="2" t="s">
        <v>139</v>
      </c>
      <c r="C1" s="2"/>
    </row>
    <row r="2" spans="1:7" ht="15" customHeight="1" x14ac:dyDescent="0.25">
      <c r="B2" s="23"/>
      <c r="C2" s="23"/>
      <c r="D2" s="9"/>
      <c r="E2" s="9"/>
      <c r="F2" s="9"/>
      <c r="G2" s="9"/>
    </row>
    <row r="3" spans="1:7" ht="15.75" x14ac:dyDescent="0.25">
      <c r="A3" s="7"/>
      <c r="B3" s="265" t="s">
        <v>140</v>
      </c>
      <c r="C3" s="266"/>
      <c r="D3" s="262"/>
      <c r="E3" s="262"/>
      <c r="F3" s="263"/>
      <c r="G3" s="261"/>
    </row>
    <row r="4" spans="1:7" x14ac:dyDescent="0.25">
      <c r="A4" s="7"/>
      <c r="B4" s="96" t="s">
        <v>37</v>
      </c>
      <c r="C4" s="264"/>
      <c r="D4" s="96" t="s">
        <v>38</v>
      </c>
      <c r="E4" s="96">
        <v>2023</v>
      </c>
      <c r="F4" s="96">
        <v>2024</v>
      </c>
      <c r="G4" s="97">
        <v>2025</v>
      </c>
    </row>
    <row r="5" spans="1:7" x14ac:dyDescent="0.25">
      <c r="B5" s="552" t="s">
        <v>141</v>
      </c>
      <c r="C5" s="553"/>
      <c r="D5" s="34" t="s">
        <v>142</v>
      </c>
      <c r="E5" s="253">
        <v>9972</v>
      </c>
      <c r="F5" s="253">
        <v>10158</v>
      </c>
      <c r="G5" s="256">
        <v>9542</v>
      </c>
    </row>
    <row r="6" spans="1:7" x14ac:dyDescent="0.25">
      <c r="B6" s="547" t="s">
        <v>143</v>
      </c>
      <c r="C6" s="473"/>
      <c r="D6" s="6" t="s">
        <v>144</v>
      </c>
      <c r="E6" s="254">
        <v>0.23</v>
      </c>
      <c r="F6" s="254">
        <v>0.22278007481787754</v>
      </c>
      <c r="G6" s="257">
        <v>0.21</v>
      </c>
    </row>
    <row r="7" spans="1:7" x14ac:dyDescent="0.25">
      <c r="B7" s="548"/>
      <c r="C7" s="557"/>
      <c r="D7" s="6" t="s">
        <v>142</v>
      </c>
      <c r="E7" s="128">
        <v>2305</v>
      </c>
      <c r="F7" s="128">
        <v>2263</v>
      </c>
      <c r="G7" s="218">
        <v>1975</v>
      </c>
    </row>
    <row r="8" spans="1:7" x14ac:dyDescent="0.25">
      <c r="B8" s="471" t="s">
        <v>145</v>
      </c>
      <c r="C8" s="558"/>
      <c r="D8" s="6" t="s">
        <v>144</v>
      </c>
      <c r="E8" s="127">
        <v>0.19</v>
      </c>
      <c r="F8" s="127">
        <v>0.20909627879503839</v>
      </c>
      <c r="G8" s="258">
        <v>0.24</v>
      </c>
    </row>
    <row r="9" spans="1:7" x14ac:dyDescent="0.25">
      <c r="B9" s="559"/>
      <c r="C9" s="560"/>
      <c r="D9" s="6" t="s">
        <v>142</v>
      </c>
      <c r="E9" s="128">
        <v>1927</v>
      </c>
      <c r="F9" s="128">
        <v>2124</v>
      </c>
      <c r="G9" s="218">
        <v>2238</v>
      </c>
    </row>
    <row r="10" spans="1:7" x14ac:dyDescent="0.25">
      <c r="B10" s="6" t="s">
        <v>146</v>
      </c>
      <c r="C10" s="6"/>
      <c r="D10" s="6" t="s">
        <v>147</v>
      </c>
      <c r="E10" s="255">
        <v>0</v>
      </c>
      <c r="F10" s="255">
        <v>0</v>
      </c>
      <c r="G10" s="259">
        <v>0</v>
      </c>
    </row>
    <row r="11" spans="1:7" ht="16.5" customHeight="1" x14ac:dyDescent="0.25">
      <c r="B11" s="86" t="s">
        <v>148</v>
      </c>
      <c r="C11" s="86"/>
      <c r="D11" s="87" t="s">
        <v>147</v>
      </c>
      <c r="E11" s="252">
        <v>0</v>
      </c>
      <c r="F11" s="252">
        <v>0</v>
      </c>
      <c r="G11" s="260">
        <v>0</v>
      </c>
    </row>
    <row r="12" spans="1:7" x14ac:dyDescent="0.25">
      <c r="B12" s="10"/>
      <c r="C12" s="30"/>
      <c r="D12" s="10"/>
      <c r="E12" s="10"/>
      <c r="F12" s="10"/>
      <c r="G12" s="10"/>
    </row>
    <row r="13" spans="1:7" ht="15.75" x14ac:dyDescent="0.25">
      <c r="A13" s="7"/>
      <c r="B13" s="265" t="s">
        <v>149</v>
      </c>
      <c r="C13" s="266"/>
      <c r="D13" s="262"/>
      <c r="E13" s="262"/>
      <c r="F13" s="263"/>
      <c r="G13" s="261"/>
    </row>
    <row r="14" spans="1:7" x14ac:dyDescent="0.25">
      <c r="A14" s="7"/>
      <c r="B14" s="96" t="s">
        <v>37</v>
      </c>
      <c r="C14" s="96"/>
      <c r="D14" s="96" t="s">
        <v>38</v>
      </c>
      <c r="E14" s="96">
        <v>2023</v>
      </c>
      <c r="F14" s="96">
        <v>2024</v>
      </c>
      <c r="G14" s="97">
        <v>2025</v>
      </c>
    </row>
    <row r="15" spans="1:7" x14ac:dyDescent="0.25">
      <c r="B15" s="14" t="s">
        <v>150</v>
      </c>
      <c r="C15" s="10"/>
      <c r="D15" s="10"/>
      <c r="E15" s="15"/>
      <c r="F15" s="15"/>
      <c r="G15" s="33"/>
    </row>
    <row r="16" spans="1:7" x14ac:dyDescent="0.25">
      <c r="B16" s="536"/>
      <c r="C16" s="536" t="s">
        <v>151</v>
      </c>
      <c r="D16" s="51" t="s">
        <v>144</v>
      </c>
      <c r="E16" s="52">
        <v>0.47</v>
      </c>
      <c r="F16" s="52">
        <v>0.4583579444772593</v>
      </c>
      <c r="G16" s="277">
        <v>0.46</v>
      </c>
    </row>
    <row r="17" spans="2:7" x14ac:dyDescent="0.25">
      <c r="B17" s="537"/>
      <c r="C17" s="537"/>
      <c r="D17" s="10" t="s">
        <v>142</v>
      </c>
      <c r="E17" s="126">
        <v>4635</v>
      </c>
      <c r="F17" s="126">
        <v>4656</v>
      </c>
      <c r="G17" s="278">
        <v>4356</v>
      </c>
    </row>
    <row r="18" spans="2:7" x14ac:dyDescent="0.25">
      <c r="B18" s="536"/>
      <c r="C18" s="536" t="s">
        <v>152</v>
      </c>
      <c r="D18" s="4" t="s">
        <v>144</v>
      </c>
      <c r="E18" s="52">
        <v>0.53</v>
      </c>
      <c r="F18" s="52">
        <v>0.53701516046465836</v>
      </c>
      <c r="G18" s="277">
        <v>0.54</v>
      </c>
    </row>
    <row r="19" spans="2:7" x14ac:dyDescent="0.25">
      <c r="B19" s="537"/>
      <c r="C19" s="537"/>
      <c r="D19" s="10" t="s">
        <v>142</v>
      </c>
      <c r="E19" s="31">
        <v>5318</v>
      </c>
      <c r="F19" s="31">
        <v>5455</v>
      </c>
      <c r="G19" s="279">
        <v>5153</v>
      </c>
    </row>
    <row r="20" spans="2:7" x14ac:dyDescent="0.25">
      <c r="B20" s="536"/>
      <c r="C20" s="536" t="s">
        <v>153</v>
      </c>
      <c r="D20" s="4" t="s">
        <v>144</v>
      </c>
      <c r="E20" s="125">
        <v>0.17</v>
      </c>
      <c r="F20" s="125">
        <v>0.1729671195117149</v>
      </c>
      <c r="G20" s="280">
        <v>0.16</v>
      </c>
    </row>
    <row r="21" spans="2:7" x14ac:dyDescent="0.25">
      <c r="B21" s="537"/>
      <c r="C21" s="537"/>
      <c r="D21" s="10" t="s">
        <v>142</v>
      </c>
      <c r="E21" s="124">
        <v>1673</v>
      </c>
      <c r="F21" s="124">
        <v>1757</v>
      </c>
      <c r="G21" s="281">
        <v>1573</v>
      </c>
    </row>
    <row r="22" spans="2:7" x14ac:dyDescent="0.25">
      <c r="B22" s="536"/>
      <c r="C22" s="536" t="s">
        <v>154</v>
      </c>
      <c r="D22" s="4" t="s">
        <v>144</v>
      </c>
      <c r="E22" s="52">
        <v>0.67</v>
      </c>
      <c r="F22" s="52">
        <v>0.6759204567828313</v>
      </c>
      <c r="G22" s="280">
        <v>0.68</v>
      </c>
    </row>
    <row r="23" spans="2:7" x14ac:dyDescent="0.25">
      <c r="B23" s="537"/>
      <c r="C23" s="537"/>
      <c r="D23" s="10" t="s">
        <v>142</v>
      </c>
      <c r="E23" s="31">
        <v>6709</v>
      </c>
      <c r="F23" s="31">
        <v>6866</v>
      </c>
      <c r="G23" s="281">
        <v>6519</v>
      </c>
    </row>
    <row r="24" spans="2:7" ht="14.25" customHeight="1" x14ac:dyDescent="0.25">
      <c r="B24" s="536"/>
      <c r="C24" s="536" t="s">
        <v>155</v>
      </c>
      <c r="D24" s="4" t="s">
        <v>144</v>
      </c>
      <c r="E24" s="52">
        <v>0.16</v>
      </c>
      <c r="F24" s="52">
        <v>0.14294152392203188</v>
      </c>
      <c r="G24" s="277">
        <v>0.15</v>
      </c>
    </row>
    <row r="25" spans="2:7" ht="14.25" customHeight="1" x14ac:dyDescent="0.25">
      <c r="B25" s="537"/>
      <c r="C25" s="537"/>
      <c r="D25" s="10" t="s">
        <v>142</v>
      </c>
      <c r="E25" s="31">
        <v>1542</v>
      </c>
      <c r="F25" s="31">
        <v>1452</v>
      </c>
      <c r="G25" s="279">
        <v>1388</v>
      </c>
    </row>
    <row r="26" spans="2:7" x14ac:dyDescent="0.25">
      <c r="B26" s="24" t="s">
        <v>156</v>
      </c>
      <c r="C26" s="4"/>
      <c r="D26" s="4"/>
      <c r="E26" s="4"/>
      <c r="F26" s="4"/>
      <c r="G26" s="282"/>
    </row>
    <row r="27" spans="2:7" x14ac:dyDescent="0.25">
      <c r="B27" s="4"/>
      <c r="C27" s="4" t="s">
        <v>157</v>
      </c>
      <c r="D27" s="4" t="s">
        <v>142</v>
      </c>
      <c r="E27" s="126">
        <v>2351</v>
      </c>
      <c r="F27" s="126">
        <v>2396</v>
      </c>
      <c r="G27" s="278">
        <v>2293</v>
      </c>
    </row>
    <row r="28" spans="2:7" x14ac:dyDescent="0.25">
      <c r="B28" s="4"/>
      <c r="C28" s="4" t="s">
        <v>158</v>
      </c>
      <c r="D28" s="4" t="s">
        <v>142</v>
      </c>
      <c r="E28" s="126">
        <v>3806</v>
      </c>
      <c r="F28" s="126">
        <v>3558</v>
      </c>
      <c r="G28" s="278">
        <v>3193</v>
      </c>
    </row>
    <row r="29" spans="2:7" x14ac:dyDescent="0.25">
      <c r="B29" s="4"/>
      <c r="C29" s="4" t="s">
        <v>159</v>
      </c>
      <c r="D29" s="4" t="s">
        <v>142</v>
      </c>
      <c r="E29" s="4">
        <v>442</v>
      </c>
      <c r="F29" s="4">
        <v>508</v>
      </c>
      <c r="G29" s="282">
        <v>567</v>
      </c>
    </row>
    <row r="30" spans="2:7" x14ac:dyDescent="0.25">
      <c r="B30" s="4"/>
      <c r="C30" s="4" t="s">
        <v>160</v>
      </c>
      <c r="D30" s="4" t="s">
        <v>142</v>
      </c>
      <c r="E30" s="126">
        <v>3801</v>
      </c>
      <c r="F30" s="126">
        <v>4130</v>
      </c>
      <c r="G30" s="278">
        <v>3489</v>
      </c>
    </row>
    <row r="31" spans="2:7" x14ac:dyDescent="0.25">
      <c r="B31" s="24" t="s">
        <v>161</v>
      </c>
      <c r="C31" s="4"/>
      <c r="D31" s="4"/>
      <c r="E31" s="126"/>
      <c r="F31" s="126"/>
      <c r="G31" s="278"/>
    </row>
    <row r="32" spans="2:7" x14ac:dyDescent="0.25">
      <c r="B32" s="4"/>
      <c r="C32" s="4" t="s">
        <v>157</v>
      </c>
      <c r="D32" s="4" t="s">
        <v>142</v>
      </c>
      <c r="E32" s="126">
        <v>1888</v>
      </c>
      <c r="F32" s="126">
        <v>1901</v>
      </c>
      <c r="G32" s="278">
        <v>1788</v>
      </c>
    </row>
    <row r="33" spans="2:7" x14ac:dyDescent="0.25">
      <c r="B33" s="4"/>
      <c r="C33" s="4" t="s">
        <v>158</v>
      </c>
      <c r="D33" s="4" t="s">
        <v>142</v>
      </c>
      <c r="E33" s="126">
        <v>3841</v>
      </c>
      <c r="F33" s="126">
        <v>3619</v>
      </c>
      <c r="G33" s="278">
        <v>3265</v>
      </c>
    </row>
    <row r="34" spans="2:7" x14ac:dyDescent="0.25">
      <c r="B34" s="4"/>
      <c r="C34" s="4" t="s">
        <v>159</v>
      </c>
      <c r="D34" s="4" t="s">
        <v>142</v>
      </c>
      <c r="E34" s="126">
        <v>442</v>
      </c>
      <c r="F34" s="126">
        <v>508</v>
      </c>
      <c r="G34" s="278">
        <v>534</v>
      </c>
    </row>
    <row r="35" spans="2:7" x14ac:dyDescent="0.25">
      <c r="B35" s="4"/>
      <c r="C35" s="4" t="s">
        <v>160</v>
      </c>
      <c r="D35" s="4" t="s">
        <v>142</v>
      </c>
      <c r="E35" s="126">
        <v>3801</v>
      </c>
      <c r="F35" s="126">
        <v>4130</v>
      </c>
      <c r="G35" s="278">
        <v>3955</v>
      </c>
    </row>
    <row r="36" spans="2:7" x14ac:dyDescent="0.25">
      <c r="B36" s="24" t="s">
        <v>162</v>
      </c>
      <c r="C36" s="4"/>
      <c r="D36" s="4"/>
      <c r="E36" s="4"/>
      <c r="F36" s="4"/>
      <c r="G36" s="282"/>
    </row>
    <row r="37" spans="2:7" x14ac:dyDescent="0.25">
      <c r="B37" s="4"/>
      <c r="C37" s="4" t="s">
        <v>163</v>
      </c>
      <c r="D37" s="4" t="s">
        <v>144</v>
      </c>
      <c r="E37" s="125">
        <v>0.47</v>
      </c>
      <c r="F37" s="125">
        <v>0.48120854826823878</v>
      </c>
      <c r="G37" s="280">
        <v>0.5</v>
      </c>
    </row>
    <row r="38" spans="2:7" x14ac:dyDescent="0.25">
      <c r="B38" s="4"/>
      <c r="C38" s="4" t="s">
        <v>164</v>
      </c>
      <c r="D38" s="4" t="s">
        <v>144</v>
      </c>
      <c r="E38" s="125">
        <v>0.63</v>
      </c>
      <c r="F38" s="125">
        <v>0.62082224194025437</v>
      </c>
      <c r="G38" s="280">
        <v>0.6</v>
      </c>
    </row>
    <row r="39" spans="2:7" x14ac:dyDescent="0.25">
      <c r="B39" s="4"/>
      <c r="C39" s="4" t="s">
        <v>165</v>
      </c>
      <c r="D39" s="4" t="s">
        <v>144</v>
      </c>
      <c r="E39" s="125">
        <v>0.52</v>
      </c>
      <c r="F39" s="125">
        <v>0.51576994434137291</v>
      </c>
      <c r="G39" s="280">
        <v>0.52</v>
      </c>
    </row>
    <row r="40" spans="2:7" x14ac:dyDescent="0.25">
      <c r="B40" s="4"/>
      <c r="C40" s="25" t="s">
        <v>166</v>
      </c>
      <c r="D40" s="4" t="s">
        <v>144</v>
      </c>
      <c r="E40" s="125">
        <v>0.59</v>
      </c>
      <c r="F40" s="125">
        <v>0.57499999999999996</v>
      </c>
      <c r="G40" s="280">
        <v>0.57999999999999996</v>
      </c>
    </row>
    <row r="41" spans="2:7" x14ac:dyDescent="0.25">
      <c r="B41" s="4"/>
      <c r="C41" s="25" t="s">
        <v>417</v>
      </c>
      <c r="D41" s="4" t="s">
        <v>144</v>
      </c>
      <c r="E41" s="125">
        <v>0.38</v>
      </c>
      <c r="F41" s="125">
        <v>0.36904761904761907</v>
      </c>
      <c r="G41" s="280">
        <v>0.36</v>
      </c>
    </row>
    <row r="42" spans="2:7" x14ac:dyDescent="0.25">
      <c r="B42" s="4"/>
      <c r="C42" s="4" t="s">
        <v>167</v>
      </c>
      <c r="D42" s="4" t="s">
        <v>144</v>
      </c>
      <c r="E42" s="125">
        <v>0.54</v>
      </c>
      <c r="F42" s="125">
        <v>0.53290000000000004</v>
      </c>
      <c r="G42" s="280">
        <v>0.53</v>
      </c>
    </row>
    <row r="43" spans="2:7" x14ac:dyDescent="0.25">
      <c r="B43" s="6"/>
      <c r="C43" s="6" t="s">
        <v>168</v>
      </c>
      <c r="D43" s="6" t="s">
        <v>144</v>
      </c>
      <c r="E43" s="127">
        <v>0.18</v>
      </c>
      <c r="F43" s="127">
        <v>0.24279999999999999</v>
      </c>
      <c r="G43" s="258">
        <v>0.26</v>
      </c>
    </row>
    <row r="44" spans="2:7" x14ac:dyDescent="0.25">
      <c r="B44" s="14" t="s">
        <v>169</v>
      </c>
      <c r="C44" s="10"/>
      <c r="D44" s="10"/>
      <c r="E44" s="15"/>
      <c r="F44" s="15"/>
      <c r="G44" s="33"/>
    </row>
    <row r="45" spans="2:7" x14ac:dyDescent="0.25">
      <c r="B45" s="6"/>
      <c r="C45" s="6" t="s">
        <v>151</v>
      </c>
      <c r="D45" s="4" t="s">
        <v>142</v>
      </c>
      <c r="E45" s="126">
        <v>4574</v>
      </c>
      <c r="F45" s="126">
        <v>4539</v>
      </c>
      <c r="G45" s="283">
        <v>4248</v>
      </c>
    </row>
    <row r="46" spans="2:7" x14ac:dyDescent="0.25">
      <c r="B46" s="6"/>
      <c r="C46" s="6" t="s">
        <v>152</v>
      </c>
      <c r="D46" s="4" t="s">
        <v>142</v>
      </c>
      <c r="E46" s="126">
        <v>5196</v>
      </c>
      <c r="F46" s="126">
        <v>5309</v>
      </c>
      <c r="G46" s="283">
        <v>4999</v>
      </c>
    </row>
    <row r="47" spans="2:7" x14ac:dyDescent="0.25">
      <c r="B47" s="24" t="s">
        <v>156</v>
      </c>
      <c r="C47" s="4"/>
      <c r="D47" s="4"/>
      <c r="E47" s="4"/>
      <c r="F47" s="4"/>
      <c r="G47" s="282"/>
    </row>
    <row r="48" spans="2:7" x14ac:dyDescent="0.25">
      <c r="B48" s="4"/>
      <c r="C48" s="4" t="s">
        <v>157</v>
      </c>
      <c r="D48" s="4" t="s">
        <v>142</v>
      </c>
      <c r="E48" s="126">
        <v>2345</v>
      </c>
      <c r="F48" s="126">
        <v>2392</v>
      </c>
      <c r="G48" s="278">
        <v>2288</v>
      </c>
    </row>
    <row r="49" spans="2:7" x14ac:dyDescent="0.25">
      <c r="B49" s="4"/>
      <c r="C49" s="4" t="s">
        <v>158</v>
      </c>
      <c r="D49" s="4" t="s">
        <v>142</v>
      </c>
      <c r="E49" s="126">
        <v>3806</v>
      </c>
      <c r="F49" s="126">
        <v>3558</v>
      </c>
      <c r="G49" s="218">
        <v>3193</v>
      </c>
    </row>
    <row r="50" spans="2:7" x14ac:dyDescent="0.25">
      <c r="B50" s="4"/>
      <c r="C50" s="4" t="s">
        <v>159</v>
      </c>
      <c r="D50" s="4" t="s">
        <v>142</v>
      </c>
      <c r="E50" s="4">
        <v>478</v>
      </c>
      <c r="F50" s="4">
        <v>516</v>
      </c>
      <c r="G50" s="33">
        <v>567</v>
      </c>
    </row>
    <row r="51" spans="2:7" x14ac:dyDescent="0.25">
      <c r="B51" s="4"/>
      <c r="C51" s="4" t="s">
        <v>160</v>
      </c>
      <c r="D51" s="4" t="s">
        <v>142</v>
      </c>
      <c r="E51" s="126">
        <v>3159</v>
      </c>
      <c r="F51" s="126">
        <v>3421</v>
      </c>
      <c r="G51" s="33">
        <v>3227</v>
      </c>
    </row>
    <row r="52" spans="2:7" x14ac:dyDescent="0.25">
      <c r="B52" s="14" t="s">
        <v>170</v>
      </c>
      <c r="C52" s="10"/>
      <c r="D52" s="10"/>
      <c r="E52" s="15"/>
      <c r="F52" s="15"/>
      <c r="G52" s="33"/>
    </row>
    <row r="53" spans="2:7" x14ac:dyDescent="0.25">
      <c r="B53" s="6"/>
      <c r="C53" s="6" t="s">
        <v>151</v>
      </c>
      <c r="D53" s="4" t="s">
        <v>142</v>
      </c>
      <c r="E53" s="126">
        <v>61</v>
      </c>
      <c r="F53" s="126">
        <v>117</v>
      </c>
      <c r="G53" s="283">
        <v>108</v>
      </c>
    </row>
    <row r="54" spans="2:7" x14ac:dyDescent="0.25">
      <c r="B54" s="6"/>
      <c r="C54" s="6" t="s">
        <v>152</v>
      </c>
      <c r="D54" s="4" t="s">
        <v>142</v>
      </c>
      <c r="E54" s="126">
        <v>122</v>
      </c>
      <c r="F54" s="126">
        <v>146</v>
      </c>
      <c r="G54" s="283">
        <v>154</v>
      </c>
    </row>
    <row r="55" spans="2:7" x14ac:dyDescent="0.25">
      <c r="B55" s="24" t="s">
        <v>156</v>
      </c>
      <c r="C55" s="4"/>
      <c r="D55" s="4"/>
      <c r="E55" s="4"/>
      <c r="F55" s="4"/>
      <c r="G55" s="282"/>
    </row>
    <row r="56" spans="2:7" x14ac:dyDescent="0.25">
      <c r="B56" s="4"/>
      <c r="C56" s="4" t="s">
        <v>157</v>
      </c>
      <c r="D56" s="4" t="s">
        <v>142</v>
      </c>
      <c r="E56" s="126">
        <v>6</v>
      </c>
      <c r="F56" s="126">
        <v>4</v>
      </c>
      <c r="G56" s="278">
        <v>5</v>
      </c>
    </row>
    <row r="57" spans="2:7" x14ac:dyDescent="0.25">
      <c r="B57" s="4"/>
      <c r="C57" s="4" t="s">
        <v>158</v>
      </c>
      <c r="D57" s="4" t="s">
        <v>142</v>
      </c>
      <c r="E57" s="126">
        <v>0</v>
      </c>
      <c r="F57" s="126">
        <v>0</v>
      </c>
      <c r="G57" s="278">
        <v>0</v>
      </c>
    </row>
    <row r="58" spans="2:7" x14ac:dyDescent="0.25">
      <c r="B58" s="4"/>
      <c r="C58" s="4" t="s">
        <v>159</v>
      </c>
      <c r="D58" s="4" t="s">
        <v>142</v>
      </c>
      <c r="E58" s="4">
        <v>0</v>
      </c>
      <c r="F58" s="4">
        <v>0</v>
      </c>
      <c r="G58" s="282">
        <v>0</v>
      </c>
    </row>
    <row r="59" spans="2:7" x14ac:dyDescent="0.25">
      <c r="B59" s="6"/>
      <c r="C59" s="6" t="s">
        <v>160</v>
      </c>
      <c r="D59" s="6" t="s">
        <v>142</v>
      </c>
      <c r="E59" s="128">
        <v>178</v>
      </c>
      <c r="F59" s="128">
        <v>267</v>
      </c>
      <c r="G59" s="284">
        <v>262</v>
      </c>
    </row>
    <row r="60" spans="2:7" x14ac:dyDescent="0.25">
      <c r="B60" s="14" t="s">
        <v>171</v>
      </c>
      <c r="C60" s="10"/>
      <c r="D60" s="10"/>
      <c r="E60" s="15"/>
      <c r="F60" s="15"/>
      <c r="G60" s="33"/>
    </row>
    <row r="61" spans="2:7" x14ac:dyDescent="0.25">
      <c r="B61" s="6"/>
      <c r="C61" s="6" t="s">
        <v>151</v>
      </c>
      <c r="D61" s="4" t="s">
        <v>142</v>
      </c>
      <c r="E61" s="126">
        <v>3595</v>
      </c>
      <c r="F61" s="126">
        <v>3598</v>
      </c>
      <c r="G61" s="283">
        <v>3448</v>
      </c>
    </row>
    <row r="62" spans="2:7" x14ac:dyDescent="0.25">
      <c r="B62" s="6"/>
      <c r="C62" s="6" t="s">
        <v>152</v>
      </c>
      <c r="D62" s="4" t="s">
        <v>142</v>
      </c>
      <c r="E62" s="126">
        <v>3778</v>
      </c>
      <c r="F62" s="126">
        <v>4006</v>
      </c>
      <c r="G62" s="283">
        <v>3924</v>
      </c>
    </row>
    <row r="63" spans="2:7" x14ac:dyDescent="0.25">
      <c r="B63" s="24" t="s">
        <v>156</v>
      </c>
      <c r="C63" s="4"/>
      <c r="D63" s="4"/>
      <c r="E63" s="4"/>
      <c r="F63" s="4"/>
      <c r="G63" s="282"/>
    </row>
    <row r="64" spans="2:7" x14ac:dyDescent="0.25">
      <c r="B64" s="4"/>
      <c r="C64" s="4" t="s">
        <v>157</v>
      </c>
      <c r="D64" s="4" t="s">
        <v>142</v>
      </c>
      <c r="E64" s="126">
        <v>2132</v>
      </c>
      <c r="F64" s="126">
        <v>2160</v>
      </c>
      <c r="G64" s="278">
        <v>2091</v>
      </c>
    </row>
    <row r="65" spans="1:7" x14ac:dyDescent="0.25">
      <c r="B65" s="4"/>
      <c r="C65" s="4" t="s">
        <v>158</v>
      </c>
      <c r="D65" s="4" t="s">
        <v>142</v>
      </c>
      <c r="E65" s="126">
        <v>1773</v>
      </c>
      <c r="F65" s="126">
        <v>1669</v>
      </c>
      <c r="G65" s="278">
        <v>1659</v>
      </c>
    </row>
    <row r="66" spans="1:7" x14ac:dyDescent="0.25">
      <c r="B66" s="4"/>
      <c r="C66" s="4" t="s">
        <v>159</v>
      </c>
      <c r="D66" s="4" t="s">
        <v>142</v>
      </c>
      <c r="E66" s="4">
        <v>478</v>
      </c>
      <c r="F66" s="4">
        <v>516</v>
      </c>
      <c r="G66" s="282">
        <v>567</v>
      </c>
    </row>
    <row r="67" spans="1:7" x14ac:dyDescent="0.25">
      <c r="B67" s="6"/>
      <c r="C67" s="6" t="s">
        <v>160</v>
      </c>
      <c r="D67" s="6" t="s">
        <v>142</v>
      </c>
      <c r="E67" s="128">
        <v>3005</v>
      </c>
      <c r="F67" s="128">
        <v>3305</v>
      </c>
      <c r="G67" s="218">
        <v>3086</v>
      </c>
    </row>
    <row r="68" spans="1:7" x14ac:dyDescent="0.25">
      <c r="B68" s="14" t="s">
        <v>172</v>
      </c>
      <c r="C68" s="10"/>
      <c r="D68" s="10"/>
      <c r="E68" s="15"/>
      <c r="F68" s="15"/>
      <c r="G68" s="33"/>
    </row>
    <row r="69" spans="1:7" x14ac:dyDescent="0.25">
      <c r="B69" s="6"/>
      <c r="C69" s="6" t="s">
        <v>151</v>
      </c>
      <c r="D69" s="4" t="s">
        <v>142</v>
      </c>
      <c r="E69" s="126">
        <v>1040</v>
      </c>
      <c r="F69" s="126">
        <v>1058</v>
      </c>
      <c r="G69" s="278">
        <v>908</v>
      </c>
    </row>
    <row r="70" spans="1:7" x14ac:dyDescent="0.25">
      <c r="B70" s="6"/>
      <c r="C70" s="6" t="s">
        <v>152</v>
      </c>
      <c r="D70" s="4" t="s">
        <v>142</v>
      </c>
      <c r="E70" s="126">
        <v>1540</v>
      </c>
      <c r="F70" s="126">
        <v>1449</v>
      </c>
      <c r="G70" s="278">
        <v>1229</v>
      </c>
    </row>
    <row r="71" spans="1:7" x14ac:dyDescent="0.25">
      <c r="B71" s="24" t="s">
        <v>156</v>
      </c>
      <c r="C71" s="4"/>
      <c r="D71" s="4"/>
      <c r="E71" s="4"/>
      <c r="F71" s="4"/>
      <c r="G71" s="282"/>
    </row>
    <row r="72" spans="1:7" x14ac:dyDescent="0.25">
      <c r="B72" s="4"/>
      <c r="C72" s="4" t="s">
        <v>157</v>
      </c>
      <c r="D72" s="4" t="s">
        <v>142</v>
      </c>
      <c r="E72" s="126">
        <v>219</v>
      </c>
      <c r="F72" s="126">
        <v>236</v>
      </c>
      <c r="G72" s="278">
        <v>202</v>
      </c>
    </row>
    <row r="73" spans="1:7" x14ac:dyDescent="0.25">
      <c r="B73" s="4"/>
      <c r="C73" s="4" t="s">
        <v>158</v>
      </c>
      <c r="D73" s="4" t="s">
        <v>142</v>
      </c>
      <c r="E73" s="126">
        <v>2033</v>
      </c>
      <c r="F73" s="126">
        <v>1889</v>
      </c>
      <c r="G73" s="278">
        <v>1534</v>
      </c>
    </row>
    <row r="74" spans="1:7" x14ac:dyDescent="0.25">
      <c r="B74" s="4"/>
      <c r="C74" s="4" t="s">
        <v>159</v>
      </c>
      <c r="D74" s="4" t="s">
        <v>142</v>
      </c>
      <c r="E74" s="4">
        <v>0</v>
      </c>
      <c r="F74" s="4">
        <v>0</v>
      </c>
      <c r="G74" s="282">
        <v>0</v>
      </c>
    </row>
    <row r="75" spans="1:7" x14ac:dyDescent="0.25">
      <c r="B75" s="86"/>
      <c r="C75" s="86" t="s">
        <v>160</v>
      </c>
      <c r="D75" s="86" t="s">
        <v>142</v>
      </c>
      <c r="E75" s="249">
        <v>332</v>
      </c>
      <c r="F75" s="249">
        <v>383</v>
      </c>
      <c r="G75" s="285">
        <v>403</v>
      </c>
    </row>
    <row r="76" spans="1:7" x14ac:dyDescent="0.25">
      <c r="B76" s="10"/>
      <c r="C76" s="10"/>
      <c r="D76" s="10"/>
      <c r="E76" s="10"/>
      <c r="F76" s="10"/>
      <c r="G76" s="10"/>
    </row>
    <row r="77" spans="1:7" ht="15.75" x14ac:dyDescent="0.25">
      <c r="A77" s="7"/>
      <c r="B77" s="265" t="s">
        <v>173</v>
      </c>
      <c r="C77" s="266"/>
      <c r="D77" s="262"/>
      <c r="E77" s="262"/>
      <c r="F77" s="263"/>
      <c r="G77" s="261"/>
    </row>
    <row r="78" spans="1:7" x14ac:dyDescent="0.25">
      <c r="A78" s="7"/>
      <c r="B78" s="96" t="s">
        <v>37</v>
      </c>
      <c r="C78" s="96"/>
      <c r="D78" s="96" t="s">
        <v>38</v>
      </c>
      <c r="E78" s="96">
        <v>2023</v>
      </c>
      <c r="F78" s="96">
        <v>2024</v>
      </c>
      <c r="G78" s="97">
        <v>2025</v>
      </c>
    </row>
    <row r="79" spans="1:7" x14ac:dyDescent="0.25">
      <c r="B79" s="14" t="s">
        <v>174</v>
      </c>
      <c r="C79" s="10"/>
      <c r="D79" s="10"/>
      <c r="E79" s="15"/>
      <c r="F79" s="15"/>
      <c r="G79" s="16"/>
    </row>
    <row r="80" spans="1:7" ht="33" customHeight="1" x14ac:dyDescent="0.25">
      <c r="B80" s="6"/>
      <c r="C80" s="6" t="s">
        <v>175</v>
      </c>
      <c r="D80" s="4" t="s">
        <v>144</v>
      </c>
      <c r="E80" s="26" t="s">
        <v>176</v>
      </c>
      <c r="F80" s="26" t="s">
        <v>177</v>
      </c>
      <c r="G80" s="286" t="s">
        <v>414</v>
      </c>
    </row>
    <row r="81" spans="2:7" ht="30" x14ac:dyDescent="0.25">
      <c r="B81" s="6"/>
      <c r="C81" s="6" t="s">
        <v>157</v>
      </c>
      <c r="D81" s="4" t="s">
        <v>144</v>
      </c>
      <c r="E81" s="26" t="s">
        <v>178</v>
      </c>
      <c r="F81" s="26" t="s">
        <v>179</v>
      </c>
      <c r="G81" s="286" t="s">
        <v>180</v>
      </c>
    </row>
    <row r="82" spans="2:7" ht="30" x14ac:dyDescent="0.25">
      <c r="B82" s="4"/>
      <c r="C82" s="4" t="s">
        <v>158</v>
      </c>
      <c r="D82" s="4" t="s">
        <v>144</v>
      </c>
      <c r="E82" s="26" t="s">
        <v>181</v>
      </c>
      <c r="F82" s="26" t="s">
        <v>182</v>
      </c>
      <c r="G82" s="286" t="s">
        <v>183</v>
      </c>
    </row>
    <row r="83" spans="2:7" ht="30" x14ac:dyDescent="0.25">
      <c r="B83" s="4"/>
      <c r="C83" s="4" t="s">
        <v>159</v>
      </c>
      <c r="D83" s="4" t="s">
        <v>144</v>
      </c>
      <c r="E83" s="5" t="s">
        <v>184</v>
      </c>
      <c r="F83" s="26" t="s">
        <v>185</v>
      </c>
      <c r="G83" s="288" t="s">
        <v>186</v>
      </c>
    </row>
    <row r="84" spans="2:7" ht="45" x14ac:dyDescent="0.25">
      <c r="B84" s="6"/>
      <c r="C84" s="6" t="s">
        <v>160</v>
      </c>
      <c r="D84" s="6" t="s">
        <v>144</v>
      </c>
      <c r="E84" s="130" t="s">
        <v>187</v>
      </c>
      <c r="F84" s="32" t="s">
        <v>188</v>
      </c>
      <c r="G84" s="313" t="s">
        <v>415</v>
      </c>
    </row>
    <row r="85" spans="2:7" x14ac:dyDescent="0.25">
      <c r="B85" s="14" t="s">
        <v>189</v>
      </c>
      <c r="C85" s="10"/>
      <c r="D85" s="10"/>
      <c r="E85" s="15"/>
      <c r="F85" s="15"/>
      <c r="G85" s="287"/>
    </row>
    <row r="86" spans="2:7" ht="33" customHeight="1" x14ac:dyDescent="0.25">
      <c r="B86" s="6"/>
      <c r="C86" s="6" t="s">
        <v>175</v>
      </c>
      <c r="D86" s="4" t="s">
        <v>144</v>
      </c>
      <c r="E86" s="26" t="s">
        <v>184</v>
      </c>
      <c r="F86" s="26" t="s">
        <v>182</v>
      </c>
      <c r="G86" s="286" t="s">
        <v>190</v>
      </c>
    </row>
    <row r="87" spans="2:7" ht="30" x14ac:dyDescent="0.25">
      <c r="B87" s="6"/>
      <c r="C87" s="6" t="s">
        <v>157</v>
      </c>
      <c r="D87" s="4" t="s">
        <v>144</v>
      </c>
      <c r="E87" s="26" t="s">
        <v>185</v>
      </c>
      <c r="F87" s="26" t="s">
        <v>184</v>
      </c>
      <c r="G87" s="286" t="s">
        <v>191</v>
      </c>
    </row>
    <row r="88" spans="2:7" ht="30" x14ac:dyDescent="0.25">
      <c r="B88" s="4"/>
      <c r="C88" s="4" t="s">
        <v>158</v>
      </c>
      <c r="D88" s="4" t="s">
        <v>144</v>
      </c>
      <c r="E88" s="26" t="s">
        <v>192</v>
      </c>
      <c r="F88" s="26" t="s">
        <v>193</v>
      </c>
      <c r="G88" s="286" t="s">
        <v>194</v>
      </c>
    </row>
    <row r="89" spans="2:7" ht="30" x14ac:dyDescent="0.25">
      <c r="B89" s="4"/>
      <c r="C89" s="4" t="s">
        <v>159</v>
      </c>
      <c r="D89" s="4" t="s">
        <v>144</v>
      </c>
      <c r="E89" s="5" t="s">
        <v>195</v>
      </c>
      <c r="F89" s="26" t="s">
        <v>196</v>
      </c>
      <c r="G89" s="286" t="s">
        <v>197</v>
      </c>
    </row>
    <row r="90" spans="2:7" ht="30" x14ac:dyDescent="0.25">
      <c r="B90" s="6"/>
      <c r="C90" s="6" t="s">
        <v>160</v>
      </c>
      <c r="D90" s="6" t="s">
        <v>144</v>
      </c>
      <c r="E90" s="130" t="s">
        <v>198</v>
      </c>
      <c r="F90" s="32" t="s">
        <v>198</v>
      </c>
      <c r="G90" s="288" t="s">
        <v>199</v>
      </c>
    </row>
    <row r="91" spans="2:7" x14ac:dyDescent="0.25">
      <c r="B91" s="14" t="s">
        <v>200</v>
      </c>
      <c r="C91" s="10"/>
      <c r="D91" s="10"/>
      <c r="E91" s="15"/>
      <c r="F91" s="15"/>
      <c r="G91" s="287"/>
    </row>
    <row r="92" spans="2:7" ht="33" customHeight="1" x14ac:dyDescent="0.25">
      <c r="B92" s="6"/>
      <c r="C92" s="6" t="s">
        <v>175</v>
      </c>
      <c r="D92" s="4" t="s">
        <v>144</v>
      </c>
      <c r="E92" s="26" t="s">
        <v>195</v>
      </c>
      <c r="F92" s="26" t="s">
        <v>179</v>
      </c>
      <c r="G92" s="286" t="s">
        <v>201</v>
      </c>
    </row>
    <row r="93" spans="2:7" ht="30" x14ac:dyDescent="0.25">
      <c r="B93" s="6"/>
      <c r="C93" s="6" t="s">
        <v>157</v>
      </c>
      <c r="D93" s="4" t="s">
        <v>144</v>
      </c>
      <c r="E93" s="26" t="s">
        <v>195</v>
      </c>
      <c r="F93" s="26" t="s">
        <v>202</v>
      </c>
      <c r="G93" s="286" t="s">
        <v>203</v>
      </c>
    </row>
    <row r="94" spans="2:7" ht="30" x14ac:dyDescent="0.25">
      <c r="B94" s="4"/>
      <c r="C94" s="4" t="s">
        <v>158</v>
      </c>
      <c r="D94" s="4" t="s">
        <v>144</v>
      </c>
      <c r="E94" s="26" t="s">
        <v>204</v>
      </c>
      <c r="F94" s="26" t="s">
        <v>205</v>
      </c>
      <c r="G94" s="286" t="s">
        <v>206</v>
      </c>
    </row>
    <row r="95" spans="2:7" ht="30" x14ac:dyDescent="0.25">
      <c r="B95" s="4"/>
      <c r="C95" s="4" t="s">
        <v>159</v>
      </c>
      <c r="D95" s="4" t="s">
        <v>144</v>
      </c>
      <c r="E95" s="5" t="s">
        <v>207</v>
      </c>
      <c r="F95" s="26" t="s">
        <v>707</v>
      </c>
      <c r="G95" s="289" t="s">
        <v>208</v>
      </c>
    </row>
    <row r="96" spans="2:7" ht="30" x14ac:dyDescent="0.25">
      <c r="B96" s="6"/>
      <c r="C96" s="6" t="s">
        <v>160</v>
      </c>
      <c r="D96" s="6" t="s">
        <v>144</v>
      </c>
      <c r="E96" s="130" t="s">
        <v>209</v>
      </c>
      <c r="F96" s="32" t="s">
        <v>210</v>
      </c>
      <c r="G96" s="288" t="s">
        <v>211</v>
      </c>
    </row>
    <row r="97" spans="1:8" x14ac:dyDescent="0.25">
      <c r="B97" s="14" t="s">
        <v>212</v>
      </c>
      <c r="C97" s="10"/>
      <c r="D97" s="10"/>
      <c r="E97" s="15"/>
      <c r="F97" s="15"/>
      <c r="G97" s="287"/>
    </row>
    <row r="98" spans="1:8" ht="53.25" customHeight="1" x14ac:dyDescent="0.25">
      <c r="B98" s="86"/>
      <c r="C98" s="235" t="s">
        <v>213</v>
      </c>
      <c r="D98" s="250" t="s">
        <v>144</v>
      </c>
      <c r="E98" s="251" t="s">
        <v>737</v>
      </c>
      <c r="F98" s="87" t="s">
        <v>737</v>
      </c>
      <c r="G98" s="290" t="s">
        <v>416</v>
      </c>
      <c r="H98" s="122"/>
    </row>
    <row r="99" spans="1:8" x14ac:dyDescent="0.25">
      <c r="B99" s="10"/>
      <c r="C99" s="10"/>
      <c r="D99" s="10"/>
      <c r="E99" s="10"/>
      <c r="F99" s="10"/>
      <c r="G99" s="10"/>
    </row>
    <row r="100" spans="1:8" ht="15.75" x14ac:dyDescent="0.25">
      <c r="A100" s="7"/>
      <c r="B100" s="265" t="s">
        <v>738</v>
      </c>
      <c r="C100" s="266"/>
      <c r="D100" s="262"/>
      <c r="E100" s="262"/>
      <c r="F100" s="263"/>
      <c r="G100" s="261"/>
    </row>
    <row r="101" spans="1:8" ht="11.25" customHeight="1" x14ac:dyDescent="0.25">
      <c r="A101" s="7"/>
      <c r="B101" s="554" t="s">
        <v>37</v>
      </c>
      <c r="C101" s="549"/>
      <c r="D101" s="549" t="s">
        <v>38</v>
      </c>
      <c r="E101" s="549">
        <v>2023</v>
      </c>
      <c r="F101" s="549">
        <v>2024</v>
      </c>
      <c r="G101" s="550">
        <v>2025</v>
      </c>
    </row>
    <row r="102" spans="1:8" ht="5.25" customHeight="1" x14ac:dyDescent="0.25">
      <c r="A102" s="7"/>
      <c r="B102" s="555"/>
      <c r="C102" s="556"/>
      <c r="D102" s="549"/>
      <c r="E102" s="549"/>
      <c r="F102" s="549"/>
      <c r="G102" s="551"/>
    </row>
    <row r="103" spans="1:8" x14ac:dyDescent="0.25">
      <c r="B103" s="540"/>
      <c r="C103" s="540" t="s">
        <v>151</v>
      </c>
      <c r="D103" s="115" t="s">
        <v>144</v>
      </c>
      <c r="E103" s="131">
        <v>0.22</v>
      </c>
      <c r="F103" s="131">
        <v>0.23024054982817868</v>
      </c>
      <c r="G103" s="291">
        <v>0.22</v>
      </c>
    </row>
    <row r="104" spans="1:8" x14ac:dyDescent="0.25">
      <c r="B104" s="537"/>
      <c r="C104" s="537"/>
      <c r="D104" s="10" t="s">
        <v>142</v>
      </c>
      <c r="E104" s="124">
        <v>1028</v>
      </c>
      <c r="F104" s="124">
        <v>1072</v>
      </c>
      <c r="G104" s="292">
        <v>970</v>
      </c>
    </row>
    <row r="105" spans="1:8" x14ac:dyDescent="0.25">
      <c r="B105" s="536"/>
      <c r="C105" s="536" t="s">
        <v>152</v>
      </c>
      <c r="D105" s="4" t="s">
        <v>144</v>
      </c>
      <c r="E105" s="125">
        <v>0.24</v>
      </c>
      <c r="F105" s="52">
        <v>0.2086159486709441</v>
      </c>
      <c r="G105" s="293">
        <v>0.19</v>
      </c>
    </row>
    <row r="106" spans="1:8" x14ac:dyDescent="0.25">
      <c r="B106" s="537"/>
      <c r="C106" s="537"/>
      <c r="D106" s="10" t="s">
        <v>142</v>
      </c>
      <c r="E106" s="124">
        <v>1259</v>
      </c>
      <c r="F106" s="31">
        <v>1138</v>
      </c>
      <c r="G106" s="292">
        <v>973</v>
      </c>
    </row>
    <row r="107" spans="1:8" x14ac:dyDescent="0.25">
      <c r="B107" s="536"/>
      <c r="C107" s="536" t="s">
        <v>153</v>
      </c>
      <c r="D107" s="4" t="s">
        <v>144</v>
      </c>
      <c r="E107" s="125">
        <v>0.57999999999999996</v>
      </c>
      <c r="F107" s="125">
        <v>0.54354012521343198</v>
      </c>
      <c r="G107" s="294">
        <v>0.52</v>
      </c>
    </row>
    <row r="108" spans="1:8" x14ac:dyDescent="0.25">
      <c r="B108" s="537"/>
      <c r="C108" s="537"/>
      <c r="D108" s="10" t="s">
        <v>142</v>
      </c>
      <c r="E108" s="126">
        <v>963</v>
      </c>
      <c r="F108" s="126">
        <v>955</v>
      </c>
      <c r="G108" s="283">
        <v>811</v>
      </c>
    </row>
    <row r="109" spans="1:8" x14ac:dyDescent="0.25">
      <c r="B109" s="536"/>
      <c r="C109" s="536" t="s">
        <v>154</v>
      </c>
      <c r="D109" s="4" t="s">
        <v>144</v>
      </c>
      <c r="E109" s="125">
        <v>0.18</v>
      </c>
      <c r="F109" s="125">
        <v>0.16064666472473055</v>
      </c>
      <c r="G109" s="294">
        <v>0.16</v>
      </c>
    </row>
    <row r="110" spans="1:8" x14ac:dyDescent="0.25">
      <c r="B110" s="537"/>
      <c r="C110" s="537"/>
      <c r="D110" s="10" t="s">
        <v>142</v>
      </c>
      <c r="E110" s="126">
        <v>1203</v>
      </c>
      <c r="F110" s="126">
        <v>1103</v>
      </c>
      <c r="G110" s="283">
        <v>1037</v>
      </c>
    </row>
    <row r="111" spans="1:8" x14ac:dyDescent="0.25">
      <c r="B111" s="536"/>
      <c r="C111" s="536" t="s">
        <v>155</v>
      </c>
      <c r="D111" s="4" t="s">
        <v>144</v>
      </c>
      <c r="E111" s="125">
        <v>0.09</v>
      </c>
      <c r="F111" s="52">
        <v>7.9889807162534437E-2</v>
      </c>
      <c r="G111" s="293">
        <v>0.05</v>
      </c>
    </row>
    <row r="112" spans="1:8" x14ac:dyDescent="0.25">
      <c r="B112" s="537"/>
      <c r="C112" s="537"/>
      <c r="D112" s="53" t="s">
        <v>142</v>
      </c>
      <c r="E112" s="124">
        <v>139</v>
      </c>
      <c r="F112" s="31">
        <v>116</v>
      </c>
      <c r="G112" s="292">
        <v>76</v>
      </c>
    </row>
    <row r="113" spans="2:7" x14ac:dyDescent="0.25">
      <c r="B113" s="4"/>
      <c r="C113" s="4" t="s">
        <v>214</v>
      </c>
      <c r="D113" s="4" t="s">
        <v>142</v>
      </c>
      <c r="E113" s="4">
        <v>1114</v>
      </c>
      <c r="F113" s="126">
        <v>1180</v>
      </c>
      <c r="G113" s="283">
        <v>929</v>
      </c>
    </row>
    <row r="114" spans="2:7" x14ac:dyDescent="0.25">
      <c r="B114" s="4"/>
      <c r="C114" s="4" t="s">
        <v>189</v>
      </c>
      <c r="D114" s="4" t="s">
        <v>142</v>
      </c>
      <c r="E114" s="4">
        <v>805</v>
      </c>
      <c r="F114" s="4">
        <v>753</v>
      </c>
      <c r="G114" s="295">
        <v>670</v>
      </c>
    </row>
    <row r="115" spans="2:7" x14ac:dyDescent="0.25">
      <c r="B115" s="4"/>
      <c r="C115" s="4" t="s">
        <v>215</v>
      </c>
      <c r="D115" s="4" t="s">
        <v>142</v>
      </c>
      <c r="E115" s="4">
        <v>384</v>
      </c>
      <c r="F115" s="4">
        <v>318</v>
      </c>
      <c r="G115" s="295">
        <v>361</v>
      </c>
    </row>
    <row r="116" spans="2:7" x14ac:dyDescent="0.25">
      <c r="B116" s="24" t="s">
        <v>156</v>
      </c>
      <c r="C116" s="4"/>
      <c r="D116" s="4"/>
      <c r="E116" s="4"/>
      <c r="F116" s="4"/>
      <c r="G116" s="295"/>
    </row>
    <row r="117" spans="2:7" x14ac:dyDescent="0.25">
      <c r="B117" s="536"/>
      <c r="C117" s="536" t="s">
        <v>157</v>
      </c>
      <c r="D117" s="4" t="s">
        <v>144</v>
      </c>
      <c r="E117" s="125">
        <v>0.19</v>
      </c>
      <c r="F117" s="125">
        <v>0.17737896494156929</v>
      </c>
      <c r="G117" s="294">
        <f>291/2293</f>
        <v>0.12690798081116442</v>
      </c>
    </row>
    <row r="118" spans="2:7" x14ac:dyDescent="0.25">
      <c r="B118" s="537"/>
      <c r="C118" s="537"/>
      <c r="D118" s="10" t="s">
        <v>142</v>
      </c>
      <c r="E118" s="124">
        <v>458</v>
      </c>
      <c r="F118" s="124">
        <v>425</v>
      </c>
      <c r="G118" s="296">
        <v>291</v>
      </c>
    </row>
    <row r="119" spans="2:7" x14ac:dyDescent="0.25">
      <c r="B119" s="536"/>
      <c r="C119" s="536" t="s">
        <v>158</v>
      </c>
      <c r="D119" s="4" t="s">
        <v>144</v>
      </c>
      <c r="E119" s="125">
        <v>0.15</v>
      </c>
      <c r="F119" s="125">
        <v>0.11944912872400225</v>
      </c>
      <c r="G119" s="294">
        <f>448/3193</f>
        <v>0.14030692139054182</v>
      </c>
    </row>
    <row r="120" spans="2:7" x14ac:dyDescent="0.25">
      <c r="B120" s="537"/>
      <c r="C120" s="537"/>
      <c r="D120" s="10" t="s">
        <v>142</v>
      </c>
      <c r="E120" s="124">
        <v>576</v>
      </c>
      <c r="F120" s="124">
        <v>425</v>
      </c>
      <c r="G120" s="296">
        <v>448</v>
      </c>
    </row>
    <row r="121" spans="2:7" x14ac:dyDescent="0.25">
      <c r="B121" s="536"/>
      <c r="C121" s="536" t="s">
        <v>159</v>
      </c>
      <c r="D121" s="4" t="s">
        <v>144</v>
      </c>
      <c r="E121" s="52">
        <v>0.4</v>
      </c>
      <c r="F121" s="125">
        <v>0.32170542635658916</v>
      </c>
      <c r="G121" s="294">
        <f>224/567</f>
        <v>0.39506172839506171</v>
      </c>
    </row>
    <row r="122" spans="2:7" x14ac:dyDescent="0.25">
      <c r="B122" s="537"/>
      <c r="C122" s="537"/>
      <c r="D122" s="10" t="s">
        <v>142</v>
      </c>
      <c r="E122" s="31">
        <v>190</v>
      </c>
      <c r="F122" s="124">
        <v>166</v>
      </c>
      <c r="G122" s="296">
        <v>224</v>
      </c>
    </row>
    <row r="123" spans="2:7" x14ac:dyDescent="0.25">
      <c r="B123" s="536"/>
      <c r="C123" s="536" t="s">
        <v>160</v>
      </c>
      <c r="D123" s="4" t="s">
        <v>144</v>
      </c>
      <c r="E123" s="125">
        <v>0.32</v>
      </c>
      <c r="F123" s="125">
        <v>0.33812364425162689</v>
      </c>
      <c r="G123" s="293">
        <f>1012/3489</f>
        <v>0.29005445686443104</v>
      </c>
    </row>
    <row r="124" spans="2:7" x14ac:dyDescent="0.25">
      <c r="B124" s="537"/>
      <c r="C124" s="537"/>
      <c r="D124" s="10" t="s">
        <v>142</v>
      </c>
      <c r="E124" s="124">
        <v>1081</v>
      </c>
      <c r="F124" s="124">
        <v>1247</v>
      </c>
      <c r="G124" s="292">
        <v>1012</v>
      </c>
    </row>
    <row r="125" spans="2:7" x14ac:dyDescent="0.25">
      <c r="B125" s="24" t="s">
        <v>161</v>
      </c>
      <c r="C125" s="4"/>
      <c r="D125" s="4"/>
      <c r="E125" s="4"/>
      <c r="F125" s="4"/>
      <c r="G125" s="295"/>
    </row>
    <row r="126" spans="2:7" x14ac:dyDescent="0.25">
      <c r="B126" s="4"/>
      <c r="C126" s="4" t="s">
        <v>157</v>
      </c>
      <c r="D126" s="4" t="s">
        <v>144</v>
      </c>
      <c r="E126" s="126">
        <v>0.18</v>
      </c>
      <c r="F126" s="125">
        <v>0.165176223040505</v>
      </c>
      <c r="G126" s="294">
        <f>212/1788</f>
        <v>0.11856823266219239</v>
      </c>
    </row>
    <row r="127" spans="2:7" x14ac:dyDescent="0.25">
      <c r="B127" s="4"/>
      <c r="C127" s="4" t="s">
        <v>158</v>
      </c>
      <c r="D127" s="4" t="s">
        <v>144</v>
      </c>
      <c r="E127" s="126">
        <v>0.16</v>
      </c>
      <c r="F127" s="125">
        <v>0.12323846366399557</v>
      </c>
      <c r="G127" s="294">
        <f>471/3265</f>
        <v>0.14425727411944869</v>
      </c>
    </row>
    <row r="128" spans="2:7" x14ac:dyDescent="0.25">
      <c r="B128" s="4"/>
      <c r="C128" s="4" t="s">
        <v>159</v>
      </c>
      <c r="D128" s="4" t="s">
        <v>144</v>
      </c>
      <c r="E128" s="4">
        <v>0.16</v>
      </c>
      <c r="F128" s="125">
        <v>0.21653543307086615</v>
      </c>
      <c r="G128" s="294">
        <f>159/534</f>
        <v>0.29775280898876405</v>
      </c>
    </row>
    <row r="129" spans="1:8" x14ac:dyDescent="0.25">
      <c r="B129" s="6"/>
      <c r="C129" s="6" t="s">
        <v>160</v>
      </c>
      <c r="D129" s="6" t="s">
        <v>144</v>
      </c>
      <c r="E129" s="128">
        <v>0.34</v>
      </c>
      <c r="F129" s="127">
        <v>0.33559322033898303</v>
      </c>
      <c r="G129" s="302">
        <f>1133/3955</f>
        <v>0.28647281921618206</v>
      </c>
    </row>
    <row r="130" spans="1:8" x14ac:dyDescent="0.25">
      <c r="B130" s="86"/>
      <c r="C130" s="86" t="s">
        <v>216</v>
      </c>
      <c r="D130" s="86" t="s">
        <v>217</v>
      </c>
      <c r="E130" s="249" t="s">
        <v>218</v>
      </c>
      <c r="F130" s="249" t="s">
        <v>219</v>
      </c>
      <c r="G130" s="303" t="s">
        <v>220</v>
      </c>
    </row>
    <row r="131" spans="1:8" x14ac:dyDescent="0.25">
      <c r="B131" s="10"/>
      <c r="C131" s="10"/>
      <c r="D131" s="10"/>
      <c r="E131" s="10"/>
      <c r="F131" s="10"/>
      <c r="G131" s="10"/>
    </row>
    <row r="132" spans="1:8" ht="15.75" x14ac:dyDescent="0.2">
      <c r="A132" s="7"/>
      <c r="B132" s="265" t="s">
        <v>739</v>
      </c>
      <c r="C132" s="266"/>
      <c r="D132" s="267"/>
      <c r="E132" s="267"/>
      <c r="F132" s="268"/>
      <c r="G132" s="269"/>
      <c r="H132" s="61"/>
    </row>
    <row r="133" spans="1:8" x14ac:dyDescent="0.25">
      <c r="A133" s="7"/>
      <c r="B133" s="96" t="s">
        <v>37</v>
      </c>
      <c r="C133" s="96"/>
      <c r="D133" s="96" t="s">
        <v>38</v>
      </c>
      <c r="E133" s="96">
        <v>2023</v>
      </c>
      <c r="F133" s="96">
        <v>2024</v>
      </c>
      <c r="G133" s="97">
        <v>2025</v>
      </c>
    </row>
    <row r="134" spans="1:8" x14ac:dyDescent="0.25">
      <c r="B134" s="538"/>
      <c r="C134" s="540" t="s">
        <v>221</v>
      </c>
      <c r="D134" s="10" t="s">
        <v>144</v>
      </c>
      <c r="E134" s="132">
        <v>0.14000000000000001</v>
      </c>
      <c r="F134" s="132">
        <v>0.13</v>
      </c>
      <c r="G134" s="297">
        <f>1442/9542</f>
        <v>0.15112135820582687</v>
      </c>
    </row>
    <row r="135" spans="1:8" x14ac:dyDescent="0.25">
      <c r="B135" s="539"/>
      <c r="C135" s="537"/>
      <c r="D135" s="10" t="s">
        <v>142</v>
      </c>
      <c r="E135" s="124">
        <v>1430</v>
      </c>
      <c r="F135" s="124">
        <v>1360</v>
      </c>
      <c r="G135" s="296">
        <v>1442</v>
      </c>
    </row>
    <row r="136" spans="1:8" x14ac:dyDescent="0.25">
      <c r="B136" s="536"/>
      <c r="C136" s="536" t="s">
        <v>151</v>
      </c>
      <c r="D136" s="4" t="s">
        <v>144</v>
      </c>
      <c r="E136" s="125">
        <v>0.14000000000000001</v>
      </c>
      <c r="F136" s="125">
        <v>0.12306701030927836</v>
      </c>
      <c r="G136" s="294">
        <f>689/4356</f>
        <v>0.15817263544536272</v>
      </c>
    </row>
    <row r="137" spans="1:8" x14ac:dyDescent="0.25">
      <c r="B137" s="537"/>
      <c r="C137" s="537"/>
      <c r="D137" s="10" t="s">
        <v>142</v>
      </c>
      <c r="E137" s="31">
        <v>638</v>
      </c>
      <c r="F137" s="124">
        <v>573</v>
      </c>
      <c r="G137" s="296">
        <v>689</v>
      </c>
    </row>
    <row r="138" spans="1:8" x14ac:dyDescent="0.25">
      <c r="B138" s="536"/>
      <c r="C138" s="536" t="s">
        <v>152</v>
      </c>
      <c r="D138" s="4" t="s">
        <v>144</v>
      </c>
      <c r="E138" s="125">
        <v>0.15</v>
      </c>
      <c r="F138" s="125">
        <v>0.14170485792850596</v>
      </c>
      <c r="G138" s="294">
        <f>750/5153</f>
        <v>0.1455462837182224</v>
      </c>
    </row>
    <row r="139" spans="1:8" x14ac:dyDescent="0.25">
      <c r="B139" s="537"/>
      <c r="C139" s="537"/>
      <c r="D139" s="10" t="s">
        <v>142</v>
      </c>
      <c r="E139" s="31">
        <v>784</v>
      </c>
      <c r="F139" s="124">
        <v>773</v>
      </c>
      <c r="G139" s="296">
        <v>750</v>
      </c>
    </row>
    <row r="140" spans="1:8" x14ac:dyDescent="0.25">
      <c r="B140" s="536"/>
      <c r="C140" s="536" t="s">
        <v>153</v>
      </c>
      <c r="D140" s="4" t="s">
        <v>144</v>
      </c>
      <c r="E140" s="125">
        <v>0.26</v>
      </c>
      <c r="F140" s="125">
        <v>0.25554923164484916</v>
      </c>
      <c r="G140" s="294">
        <f>481/1573</f>
        <v>0.30578512396694213</v>
      </c>
    </row>
    <row r="141" spans="1:8" x14ac:dyDescent="0.25">
      <c r="B141" s="537"/>
      <c r="C141" s="537"/>
      <c r="D141" s="10" t="s">
        <v>142</v>
      </c>
      <c r="E141" s="124">
        <v>428</v>
      </c>
      <c r="F141" s="124">
        <v>449</v>
      </c>
      <c r="G141" s="296">
        <v>481</v>
      </c>
    </row>
    <row r="142" spans="1:8" x14ac:dyDescent="0.25">
      <c r="B142" s="536"/>
      <c r="C142" s="536" t="s">
        <v>154</v>
      </c>
      <c r="D142" s="4" t="s">
        <v>144</v>
      </c>
      <c r="E142" s="125">
        <v>0.13</v>
      </c>
      <c r="F142" s="52">
        <v>0.11593358578502767</v>
      </c>
      <c r="G142" s="293">
        <f>851/6519</f>
        <v>0.13054149409418622</v>
      </c>
    </row>
    <row r="143" spans="1:8" x14ac:dyDescent="0.25">
      <c r="B143" s="537"/>
      <c r="C143" s="537"/>
      <c r="D143" s="10" t="s">
        <v>142</v>
      </c>
      <c r="E143" s="124">
        <v>875</v>
      </c>
      <c r="F143" s="31">
        <v>796</v>
      </c>
      <c r="G143" s="292">
        <v>851</v>
      </c>
    </row>
    <row r="144" spans="1:8" x14ac:dyDescent="0.25">
      <c r="B144" s="536"/>
      <c r="C144" s="536" t="s">
        <v>155</v>
      </c>
      <c r="D144" s="4" t="s">
        <v>144</v>
      </c>
      <c r="E144" s="125">
        <v>0.08</v>
      </c>
      <c r="F144" s="52">
        <v>5.8539944903581269E-2</v>
      </c>
      <c r="G144" s="293">
        <f>103/1388</f>
        <v>7.4207492795389046E-2</v>
      </c>
    </row>
    <row r="145" spans="2:7" x14ac:dyDescent="0.25">
      <c r="B145" s="537"/>
      <c r="C145" s="537"/>
      <c r="D145" s="10" t="s">
        <v>142</v>
      </c>
      <c r="E145" s="124">
        <v>127</v>
      </c>
      <c r="F145" s="31">
        <v>85</v>
      </c>
      <c r="G145" s="292">
        <v>103</v>
      </c>
    </row>
    <row r="146" spans="2:7" x14ac:dyDescent="0.25">
      <c r="B146" s="4"/>
      <c r="C146" s="4" t="s">
        <v>214</v>
      </c>
      <c r="D146" s="4" t="s">
        <v>142</v>
      </c>
      <c r="E146" s="126">
        <v>658</v>
      </c>
      <c r="F146" s="126">
        <v>640</v>
      </c>
      <c r="G146" s="283">
        <v>631</v>
      </c>
    </row>
    <row r="147" spans="2:7" x14ac:dyDescent="0.25">
      <c r="B147" s="4"/>
      <c r="C147" s="4" t="s">
        <v>189</v>
      </c>
      <c r="D147" s="4" t="s">
        <v>142</v>
      </c>
      <c r="E147" s="4">
        <v>519</v>
      </c>
      <c r="F147" s="4">
        <v>483</v>
      </c>
      <c r="G147" s="295">
        <v>532</v>
      </c>
    </row>
    <row r="148" spans="2:7" x14ac:dyDescent="0.25">
      <c r="B148" s="4"/>
      <c r="C148" s="4" t="s">
        <v>215</v>
      </c>
      <c r="D148" s="4" t="s">
        <v>142</v>
      </c>
      <c r="E148" s="4">
        <v>253</v>
      </c>
      <c r="F148" s="4">
        <v>237</v>
      </c>
      <c r="G148" s="295">
        <v>275</v>
      </c>
    </row>
    <row r="149" spans="2:7" x14ac:dyDescent="0.25">
      <c r="B149" s="24" t="s">
        <v>156</v>
      </c>
      <c r="C149" s="4"/>
      <c r="D149" s="4"/>
      <c r="E149" s="4"/>
      <c r="F149" s="4"/>
      <c r="G149" s="295"/>
    </row>
    <row r="150" spans="2:7" x14ac:dyDescent="0.25">
      <c r="B150" s="536"/>
      <c r="C150" s="536" t="s">
        <v>157</v>
      </c>
      <c r="D150" s="4" t="s">
        <v>144</v>
      </c>
      <c r="E150" s="133">
        <v>0.14000000000000001</v>
      </c>
      <c r="F150" s="123">
        <v>0.13939899833055092</v>
      </c>
      <c r="G150" s="298">
        <f>267/2293</f>
        <v>0.11644134321849106</v>
      </c>
    </row>
    <row r="151" spans="2:7" x14ac:dyDescent="0.25">
      <c r="B151" s="537"/>
      <c r="C151" s="537"/>
      <c r="D151" s="10" t="s">
        <v>142</v>
      </c>
      <c r="E151" s="31">
        <v>333</v>
      </c>
      <c r="F151" s="124">
        <v>334</v>
      </c>
      <c r="G151" s="296">
        <v>267</v>
      </c>
    </row>
    <row r="152" spans="2:7" x14ac:dyDescent="0.25">
      <c r="B152" s="536"/>
      <c r="C152" s="536" t="s">
        <v>158</v>
      </c>
      <c r="D152" s="4" t="s">
        <v>144</v>
      </c>
      <c r="E152" s="123">
        <v>0.1</v>
      </c>
      <c r="F152" s="123">
        <v>8.79707700955593E-2</v>
      </c>
      <c r="G152" s="298">
        <f>345/3193</f>
        <v>0.10804885687441278</v>
      </c>
    </row>
    <row r="153" spans="2:7" x14ac:dyDescent="0.25">
      <c r="B153" s="537"/>
      <c r="C153" s="537"/>
      <c r="D153" s="10" t="s">
        <v>142</v>
      </c>
      <c r="E153" s="124">
        <v>375</v>
      </c>
      <c r="F153" s="124">
        <v>313</v>
      </c>
      <c r="G153" s="296">
        <v>345</v>
      </c>
    </row>
    <row r="154" spans="2:7" x14ac:dyDescent="0.25">
      <c r="B154" s="536"/>
      <c r="C154" s="536" t="s">
        <v>159</v>
      </c>
      <c r="D154" s="4" t="s">
        <v>144</v>
      </c>
      <c r="E154" s="52">
        <v>0.25</v>
      </c>
      <c r="F154" s="125">
        <v>0.11821705426356589</v>
      </c>
      <c r="G154" s="294">
        <f>106/567</f>
        <v>0.18694885361552027</v>
      </c>
    </row>
    <row r="155" spans="2:7" x14ac:dyDescent="0.25">
      <c r="B155" s="537"/>
      <c r="C155" s="537"/>
      <c r="D155" s="10" t="s">
        <v>142</v>
      </c>
      <c r="E155" s="10">
        <v>121</v>
      </c>
      <c r="F155" s="53">
        <v>61</v>
      </c>
      <c r="G155" s="299">
        <v>106</v>
      </c>
    </row>
    <row r="156" spans="2:7" x14ac:dyDescent="0.25">
      <c r="B156" s="536"/>
      <c r="C156" s="536" t="s">
        <v>160</v>
      </c>
      <c r="D156" s="4" t="s">
        <v>144</v>
      </c>
      <c r="E156" s="123">
        <v>0.18</v>
      </c>
      <c r="F156" s="133">
        <v>0.17678958785249457</v>
      </c>
      <c r="G156" s="300">
        <f>724/3489</f>
        <v>0.20750931498996847</v>
      </c>
    </row>
    <row r="157" spans="2:7" x14ac:dyDescent="0.25">
      <c r="B157" s="537"/>
      <c r="C157" s="537"/>
      <c r="D157" s="10" t="s">
        <v>142</v>
      </c>
      <c r="E157" s="124">
        <v>601</v>
      </c>
      <c r="F157" s="31">
        <v>652</v>
      </c>
      <c r="G157" s="292">
        <v>724</v>
      </c>
    </row>
    <row r="158" spans="2:7" x14ac:dyDescent="0.25">
      <c r="B158" s="24" t="s">
        <v>161</v>
      </c>
      <c r="C158" s="4"/>
      <c r="D158" s="4"/>
      <c r="E158" s="4"/>
      <c r="F158" s="4"/>
      <c r="G158" s="295"/>
    </row>
    <row r="159" spans="2:7" x14ac:dyDescent="0.25">
      <c r="B159" s="4"/>
      <c r="C159" s="4" t="s">
        <v>157</v>
      </c>
      <c r="D159" s="4" t="s">
        <v>144</v>
      </c>
      <c r="E159" s="125">
        <v>0.14000000000000001</v>
      </c>
      <c r="F159" s="125">
        <v>0.13992635455023672</v>
      </c>
      <c r="G159" s="294">
        <f>222/1788</f>
        <v>0.12416107382550336</v>
      </c>
    </row>
    <row r="160" spans="2:7" x14ac:dyDescent="0.25">
      <c r="B160" s="4"/>
      <c r="C160" s="4" t="s">
        <v>158</v>
      </c>
      <c r="D160" s="4" t="s">
        <v>144</v>
      </c>
      <c r="E160" s="125">
        <v>0.1</v>
      </c>
      <c r="F160" s="125">
        <v>9.0080132633324123E-2</v>
      </c>
      <c r="G160" s="294">
        <f>358/3265</f>
        <v>0.10964777947932619</v>
      </c>
    </row>
    <row r="161" spans="1:7" x14ac:dyDescent="0.25">
      <c r="B161" s="4"/>
      <c r="C161" s="4" t="s">
        <v>159</v>
      </c>
      <c r="D161" s="4" t="s">
        <v>144</v>
      </c>
      <c r="E161" s="125">
        <v>0.21</v>
      </c>
      <c r="F161" s="125">
        <v>0.11220472440944881</v>
      </c>
      <c r="G161" s="294">
        <f>121/534</f>
        <v>0.22659176029962547</v>
      </c>
    </row>
    <row r="162" spans="1:7" x14ac:dyDescent="0.25">
      <c r="B162" s="86"/>
      <c r="C162" s="86" t="s">
        <v>160</v>
      </c>
      <c r="D162" s="86" t="s">
        <v>144</v>
      </c>
      <c r="E162" s="248">
        <v>0.18</v>
      </c>
      <c r="F162" s="248">
        <v>0.17312348668280872</v>
      </c>
      <c r="G162" s="301">
        <f>741/3955</f>
        <v>0.18735777496839442</v>
      </c>
    </row>
    <row r="163" spans="1:7" x14ac:dyDescent="0.25">
      <c r="B163" s="10"/>
      <c r="C163" s="10"/>
      <c r="D163" s="10"/>
      <c r="E163" s="10"/>
      <c r="F163" s="10"/>
      <c r="G163" s="10"/>
    </row>
    <row r="164" spans="1:7" ht="15.75" x14ac:dyDescent="0.25">
      <c r="A164" s="7"/>
      <c r="B164" s="265" t="s">
        <v>222</v>
      </c>
      <c r="C164" s="266"/>
      <c r="D164" s="267"/>
      <c r="E164" s="267"/>
      <c r="F164" s="268"/>
      <c r="G164" s="269"/>
    </row>
    <row r="165" spans="1:7" x14ac:dyDescent="0.25">
      <c r="A165" s="7"/>
      <c r="B165" s="96" t="s">
        <v>37</v>
      </c>
      <c r="C165" s="96"/>
      <c r="D165" s="96" t="s">
        <v>38</v>
      </c>
      <c r="E165" s="96">
        <v>2023</v>
      </c>
      <c r="F165" s="96">
        <v>2024</v>
      </c>
      <c r="G165" s="97">
        <v>2025</v>
      </c>
    </row>
    <row r="166" spans="1:7" ht="22.5" customHeight="1" x14ac:dyDescent="0.25">
      <c r="B166" s="422" t="s">
        <v>740</v>
      </c>
      <c r="C166" s="422"/>
      <c r="D166" s="10" t="s">
        <v>223</v>
      </c>
      <c r="E166" s="17">
        <v>37</v>
      </c>
      <c r="F166" s="17">
        <v>32</v>
      </c>
      <c r="G166" s="16">
        <v>25</v>
      </c>
    </row>
    <row r="167" spans="1:7" ht="21.75" customHeight="1" x14ac:dyDescent="0.25">
      <c r="B167" s="422" t="s">
        <v>741</v>
      </c>
      <c r="C167" s="422"/>
      <c r="D167" s="4"/>
      <c r="E167" s="10"/>
      <c r="F167" s="10"/>
      <c r="G167" s="308"/>
    </row>
    <row r="168" spans="1:7" x14ac:dyDescent="0.25">
      <c r="B168" s="6"/>
      <c r="C168" s="6" t="s">
        <v>151</v>
      </c>
      <c r="D168" s="4" t="s">
        <v>223</v>
      </c>
      <c r="E168" s="4">
        <v>34</v>
      </c>
      <c r="F168" s="4">
        <v>27</v>
      </c>
      <c r="G168" s="282">
        <v>24</v>
      </c>
    </row>
    <row r="169" spans="1:7" x14ac:dyDescent="0.25">
      <c r="B169" s="6"/>
      <c r="C169" s="6" t="s">
        <v>152</v>
      </c>
      <c r="D169" s="4" t="s">
        <v>223</v>
      </c>
      <c r="E169" s="4">
        <v>33</v>
      </c>
      <c r="F169" s="4">
        <v>31</v>
      </c>
      <c r="G169" s="309">
        <v>23</v>
      </c>
    </row>
    <row r="170" spans="1:7" x14ac:dyDescent="0.25">
      <c r="B170" s="4"/>
      <c r="C170" s="4" t="s">
        <v>153</v>
      </c>
      <c r="D170" s="4" t="s">
        <v>223</v>
      </c>
      <c r="E170" s="4">
        <v>24</v>
      </c>
      <c r="F170" s="4">
        <v>19</v>
      </c>
      <c r="G170" s="310">
        <v>19</v>
      </c>
    </row>
    <row r="171" spans="1:7" x14ac:dyDescent="0.25">
      <c r="B171" s="4"/>
      <c r="C171" s="4" t="s">
        <v>154</v>
      </c>
      <c r="D171" s="4" t="s">
        <v>223</v>
      </c>
      <c r="E171" s="4">
        <v>36</v>
      </c>
      <c r="F171" s="4">
        <v>33</v>
      </c>
      <c r="G171" s="310">
        <v>25</v>
      </c>
    </row>
    <row r="172" spans="1:7" x14ac:dyDescent="0.25">
      <c r="B172" s="4"/>
      <c r="C172" s="4" t="s">
        <v>155</v>
      </c>
      <c r="D172" s="4" t="s">
        <v>223</v>
      </c>
      <c r="E172" s="4">
        <v>38</v>
      </c>
      <c r="F172" s="4">
        <v>26</v>
      </c>
      <c r="G172" s="310">
        <v>21</v>
      </c>
    </row>
    <row r="173" spans="1:7" x14ac:dyDescent="0.25">
      <c r="B173" s="4"/>
      <c r="C173" s="4" t="s">
        <v>214</v>
      </c>
      <c r="D173" s="4" t="s">
        <v>223</v>
      </c>
      <c r="E173" s="4">
        <v>35</v>
      </c>
      <c r="F173" s="4">
        <v>29</v>
      </c>
      <c r="G173" s="310">
        <v>25</v>
      </c>
    </row>
    <row r="174" spans="1:7" x14ac:dyDescent="0.25">
      <c r="B174" s="4"/>
      <c r="C174" s="4" t="s">
        <v>189</v>
      </c>
      <c r="D174" s="4" t="s">
        <v>223</v>
      </c>
      <c r="E174" s="4">
        <v>36</v>
      </c>
      <c r="F174" s="4">
        <v>29</v>
      </c>
      <c r="G174" s="310">
        <v>24</v>
      </c>
    </row>
    <row r="175" spans="1:7" x14ac:dyDescent="0.25">
      <c r="B175" s="4"/>
      <c r="C175" s="4" t="s">
        <v>215</v>
      </c>
      <c r="D175" s="4" t="s">
        <v>223</v>
      </c>
      <c r="E175" s="4">
        <v>30</v>
      </c>
      <c r="F175" s="4">
        <v>29</v>
      </c>
      <c r="G175" s="310">
        <v>20</v>
      </c>
    </row>
    <row r="176" spans="1:7" x14ac:dyDescent="0.25">
      <c r="B176" s="24" t="s">
        <v>161</v>
      </c>
      <c r="C176" s="4"/>
      <c r="D176" s="4"/>
      <c r="E176" s="4"/>
      <c r="F176" s="4"/>
      <c r="G176" s="310"/>
    </row>
    <row r="177" spans="1:7" x14ac:dyDescent="0.25">
      <c r="B177" s="4"/>
      <c r="C177" s="4" t="s">
        <v>157</v>
      </c>
      <c r="D177" s="4" t="s">
        <v>223</v>
      </c>
      <c r="E177" s="4">
        <v>41</v>
      </c>
      <c r="F177" s="4">
        <v>25</v>
      </c>
      <c r="G177" s="310">
        <v>23</v>
      </c>
    </row>
    <row r="178" spans="1:7" x14ac:dyDescent="0.25">
      <c r="B178" s="4"/>
      <c r="C178" s="4" t="s">
        <v>158</v>
      </c>
      <c r="D178" s="4" t="s">
        <v>223</v>
      </c>
      <c r="E178" s="4">
        <v>56</v>
      </c>
      <c r="F178" s="4">
        <v>54</v>
      </c>
      <c r="G178" s="310">
        <v>38</v>
      </c>
    </row>
    <row r="179" spans="1:7" x14ac:dyDescent="0.25">
      <c r="B179" s="4"/>
      <c r="C179" s="4" t="s">
        <v>159</v>
      </c>
      <c r="D179" s="4" t="s">
        <v>223</v>
      </c>
      <c r="E179" s="4">
        <v>6</v>
      </c>
      <c r="F179" s="4">
        <v>6</v>
      </c>
      <c r="G179" s="310">
        <v>5</v>
      </c>
    </row>
    <row r="180" spans="1:7" x14ac:dyDescent="0.25">
      <c r="B180" s="4"/>
      <c r="C180" s="4" t="s">
        <v>160</v>
      </c>
      <c r="D180" s="4" t="s">
        <v>223</v>
      </c>
      <c r="E180" s="4">
        <v>12</v>
      </c>
      <c r="F180" s="4">
        <v>12</v>
      </c>
      <c r="G180" s="310">
        <v>13</v>
      </c>
    </row>
    <row r="181" spans="1:7" x14ac:dyDescent="0.25">
      <c r="B181" s="4" t="s">
        <v>224</v>
      </c>
      <c r="C181" s="4"/>
      <c r="D181" s="4" t="s">
        <v>144</v>
      </c>
      <c r="E181" s="125">
        <v>0.92</v>
      </c>
      <c r="F181" s="125">
        <v>0.92</v>
      </c>
      <c r="G181" s="311">
        <v>0.96</v>
      </c>
    </row>
    <row r="182" spans="1:7" x14ac:dyDescent="0.25">
      <c r="B182" s="461" t="s">
        <v>742</v>
      </c>
      <c r="C182" s="546"/>
      <c r="D182" s="86" t="s">
        <v>217</v>
      </c>
      <c r="E182" s="86" t="s">
        <v>225</v>
      </c>
      <c r="F182" s="236" t="s">
        <v>226</v>
      </c>
      <c r="G182" s="312" t="s">
        <v>227</v>
      </c>
    </row>
    <row r="183" spans="1:7" x14ac:dyDescent="0.25">
      <c r="B183" s="10"/>
      <c r="C183" s="10"/>
      <c r="D183" s="10"/>
      <c r="E183" s="10"/>
      <c r="F183" s="10"/>
      <c r="G183" s="91"/>
    </row>
    <row r="184" spans="1:7" ht="15.75" x14ac:dyDescent="0.25">
      <c r="A184" s="7"/>
      <c r="B184" s="265" t="s">
        <v>228</v>
      </c>
      <c r="C184" s="266"/>
      <c r="D184" s="262"/>
      <c r="E184" s="262"/>
      <c r="F184" s="263"/>
      <c r="G184" s="261"/>
    </row>
    <row r="185" spans="1:7" x14ac:dyDescent="0.25">
      <c r="A185" s="7"/>
      <c r="B185" s="96" t="s">
        <v>37</v>
      </c>
      <c r="C185" s="96"/>
      <c r="D185" s="96" t="s">
        <v>38</v>
      </c>
      <c r="E185" s="96">
        <v>2023</v>
      </c>
      <c r="F185" s="96">
        <v>2024</v>
      </c>
      <c r="G185" s="97">
        <v>2025</v>
      </c>
    </row>
    <row r="186" spans="1:7" x14ac:dyDescent="0.25">
      <c r="A186" s="7"/>
      <c r="B186" s="34"/>
      <c r="C186" s="113" t="s">
        <v>229</v>
      </c>
      <c r="D186" s="114" t="s">
        <v>144</v>
      </c>
      <c r="E186" s="48">
        <v>0.84</v>
      </c>
      <c r="F186" s="48" t="s">
        <v>230</v>
      </c>
      <c r="G186" s="304" t="s">
        <v>231</v>
      </c>
    </row>
    <row r="187" spans="1:7" x14ac:dyDescent="0.25">
      <c r="B187" s="6"/>
      <c r="C187" s="6" t="s">
        <v>151</v>
      </c>
      <c r="D187" s="6" t="s">
        <v>144</v>
      </c>
      <c r="E187" s="127">
        <v>0.86</v>
      </c>
      <c r="F187" s="127">
        <v>0.87</v>
      </c>
      <c r="G187" s="306" t="s">
        <v>232</v>
      </c>
    </row>
    <row r="188" spans="1:7" x14ac:dyDescent="0.25">
      <c r="B188" s="6"/>
      <c r="C188" s="6" t="s">
        <v>152</v>
      </c>
      <c r="D188" s="6" t="s">
        <v>144</v>
      </c>
      <c r="E188" s="127">
        <v>0.82</v>
      </c>
      <c r="F188" s="127">
        <v>0.82</v>
      </c>
      <c r="G188" s="306" t="s">
        <v>233</v>
      </c>
    </row>
    <row r="189" spans="1:7" x14ac:dyDescent="0.25">
      <c r="B189" s="6"/>
      <c r="C189" s="6" t="s">
        <v>153</v>
      </c>
      <c r="D189" s="6" t="s">
        <v>144</v>
      </c>
      <c r="E189" s="127" t="s">
        <v>234</v>
      </c>
      <c r="F189" s="127" t="s">
        <v>235</v>
      </c>
      <c r="G189" s="306" t="s">
        <v>236</v>
      </c>
    </row>
    <row r="190" spans="1:7" x14ac:dyDescent="0.25">
      <c r="B190" s="6"/>
      <c r="C190" s="6" t="s">
        <v>154</v>
      </c>
      <c r="D190" s="6" t="s">
        <v>144</v>
      </c>
      <c r="E190" s="127" t="s">
        <v>237</v>
      </c>
      <c r="F190" s="127" t="s">
        <v>238</v>
      </c>
      <c r="G190" s="306" t="s">
        <v>239</v>
      </c>
    </row>
    <row r="191" spans="1:7" x14ac:dyDescent="0.25">
      <c r="B191" s="6"/>
      <c r="C191" s="6" t="s">
        <v>155</v>
      </c>
      <c r="D191" s="6" t="s">
        <v>144</v>
      </c>
      <c r="E191" s="127" t="s">
        <v>240</v>
      </c>
      <c r="F191" s="127" t="s">
        <v>241</v>
      </c>
      <c r="G191" s="306" t="s">
        <v>242</v>
      </c>
    </row>
    <row r="192" spans="1:7" x14ac:dyDescent="0.25">
      <c r="B192" s="6"/>
      <c r="C192" s="6" t="s">
        <v>214</v>
      </c>
      <c r="D192" s="6" t="s">
        <v>144</v>
      </c>
      <c r="E192" s="127">
        <v>0.89</v>
      </c>
      <c r="F192" s="127">
        <v>0.9</v>
      </c>
      <c r="G192" s="306" t="s">
        <v>243</v>
      </c>
    </row>
    <row r="193" spans="1:8" ht="15.75" thickBot="1" x14ac:dyDescent="0.3">
      <c r="B193" s="6"/>
      <c r="C193" s="6" t="s">
        <v>189</v>
      </c>
      <c r="D193" s="6" t="s">
        <v>144</v>
      </c>
      <c r="E193" s="127">
        <v>0.83</v>
      </c>
      <c r="F193" s="127">
        <v>0.83</v>
      </c>
      <c r="G193" s="306" t="s">
        <v>244</v>
      </c>
      <c r="H193" s="102"/>
    </row>
    <row r="194" spans="1:8" x14ac:dyDescent="0.25">
      <c r="B194" s="86"/>
      <c r="C194" s="86" t="s">
        <v>215</v>
      </c>
      <c r="D194" s="86" t="s">
        <v>144</v>
      </c>
      <c r="E194" s="247" t="s">
        <v>245</v>
      </c>
      <c r="F194" s="247" t="s">
        <v>246</v>
      </c>
      <c r="G194" s="305" t="s">
        <v>247</v>
      </c>
      <c r="H194" s="102"/>
    </row>
    <row r="195" spans="1:8" x14ac:dyDescent="0.25">
      <c r="B195" s="10"/>
      <c r="C195" s="148"/>
      <c r="D195" s="10"/>
      <c r="E195" s="10"/>
      <c r="F195" s="10"/>
      <c r="G195" s="10"/>
      <c r="H195" s="102"/>
    </row>
    <row r="196" spans="1:8" ht="15.75" x14ac:dyDescent="0.25">
      <c r="A196" s="7"/>
      <c r="B196" s="265" t="s">
        <v>248</v>
      </c>
      <c r="C196" s="266"/>
      <c r="D196" s="262"/>
      <c r="E196" s="262"/>
      <c r="F196" s="263"/>
      <c r="G196" s="261"/>
      <c r="H196" s="102"/>
    </row>
    <row r="197" spans="1:8" x14ac:dyDescent="0.25">
      <c r="A197" s="7"/>
      <c r="B197" s="96" t="s">
        <v>37</v>
      </c>
      <c r="C197" s="96"/>
      <c r="D197" s="96" t="s">
        <v>38</v>
      </c>
      <c r="E197" s="96">
        <v>2023</v>
      </c>
      <c r="F197" s="96">
        <v>2024</v>
      </c>
      <c r="G197" s="97">
        <v>2025</v>
      </c>
      <c r="H197" s="102"/>
    </row>
    <row r="198" spans="1:8" x14ac:dyDescent="0.25">
      <c r="A198" s="9"/>
      <c r="B198" s="17" t="s">
        <v>249</v>
      </c>
      <c r="C198" s="34"/>
      <c r="D198" s="34"/>
      <c r="E198" s="48"/>
      <c r="F198" s="48"/>
      <c r="G198" s="241"/>
      <c r="H198" s="102"/>
    </row>
    <row r="199" spans="1:8" ht="30" x14ac:dyDescent="0.25">
      <c r="A199" s="540"/>
      <c r="B199" s="536"/>
      <c r="C199" s="543" t="s">
        <v>250</v>
      </c>
      <c r="D199" s="130" t="s">
        <v>251</v>
      </c>
      <c r="E199" s="6">
        <v>0</v>
      </c>
      <c r="F199" s="6">
        <v>0</v>
      </c>
      <c r="G199" s="242">
        <v>1</v>
      </c>
      <c r="H199" s="102"/>
    </row>
    <row r="200" spans="1:8" ht="35.25" customHeight="1" x14ac:dyDescent="0.25">
      <c r="A200" s="542"/>
      <c r="B200" s="542"/>
      <c r="C200" s="544"/>
      <c r="D200" s="45" t="s">
        <v>252</v>
      </c>
      <c r="E200" s="17">
        <v>0</v>
      </c>
      <c r="F200" s="17">
        <v>0</v>
      </c>
      <c r="G200" s="243">
        <v>0.05</v>
      </c>
      <c r="H200" s="102"/>
    </row>
    <row r="201" spans="1:8" ht="30" x14ac:dyDescent="0.25">
      <c r="A201" s="7"/>
      <c r="B201" s="541"/>
      <c r="C201" s="547" t="s">
        <v>272</v>
      </c>
      <c r="D201" s="130" t="s">
        <v>251</v>
      </c>
      <c r="E201" s="6">
        <v>0</v>
      </c>
      <c r="F201" s="6" t="s">
        <v>743</v>
      </c>
      <c r="G201" s="244">
        <v>0</v>
      </c>
      <c r="H201" s="102"/>
    </row>
    <row r="202" spans="1:8" ht="30.75" customHeight="1" x14ac:dyDescent="0.25">
      <c r="B202" s="542"/>
      <c r="C202" s="548"/>
      <c r="D202" s="45" t="s">
        <v>252</v>
      </c>
      <c r="E202" s="17">
        <v>0</v>
      </c>
      <c r="F202" s="17">
        <v>0.1</v>
      </c>
      <c r="G202" s="16">
        <v>0</v>
      </c>
      <c r="H202" s="102"/>
    </row>
    <row r="203" spans="1:8" ht="30" x14ac:dyDescent="0.25">
      <c r="B203" s="541"/>
      <c r="C203" s="130" t="s">
        <v>253</v>
      </c>
      <c r="D203" s="130" t="s">
        <v>251</v>
      </c>
      <c r="E203" s="6">
        <v>40</v>
      </c>
      <c r="F203" s="6">
        <v>39</v>
      </c>
      <c r="G203" s="242">
        <v>82</v>
      </c>
      <c r="H203" s="102"/>
    </row>
    <row r="204" spans="1:8" ht="36.75" customHeight="1" x14ac:dyDescent="0.25">
      <c r="B204" s="542"/>
      <c r="C204" s="45" t="s">
        <v>254</v>
      </c>
      <c r="D204" s="45" t="s">
        <v>252</v>
      </c>
      <c r="E204" s="17">
        <v>2</v>
      </c>
      <c r="F204" s="240">
        <v>1.9</v>
      </c>
      <c r="G204" s="243">
        <v>2.9</v>
      </c>
      <c r="H204" s="102"/>
    </row>
    <row r="205" spans="1:8" ht="30" x14ac:dyDescent="0.25">
      <c r="C205" s="130" t="s">
        <v>255</v>
      </c>
      <c r="D205" s="6" t="s">
        <v>256</v>
      </c>
      <c r="E205" s="6">
        <v>0</v>
      </c>
      <c r="F205" s="6">
        <v>0</v>
      </c>
      <c r="G205" s="242">
        <v>0</v>
      </c>
      <c r="H205" s="102"/>
    </row>
    <row r="206" spans="1:8" ht="45" x14ac:dyDescent="0.25">
      <c r="C206" s="239" t="s">
        <v>257</v>
      </c>
      <c r="D206" s="130" t="s">
        <v>252</v>
      </c>
      <c r="E206" s="6">
        <v>41.2</v>
      </c>
      <c r="F206" s="6">
        <v>54.3</v>
      </c>
      <c r="G206" s="245">
        <v>30</v>
      </c>
      <c r="H206" s="102"/>
    </row>
    <row r="207" spans="1:8" ht="34.5" customHeight="1" x14ac:dyDescent="0.25">
      <c r="C207" s="44" t="s">
        <v>744</v>
      </c>
      <c r="D207" s="45" t="s">
        <v>258</v>
      </c>
      <c r="E207" s="141">
        <v>1.9E-2</v>
      </c>
      <c r="F207" s="141">
        <v>1.7999999999999999E-2</v>
      </c>
      <c r="G207" s="230">
        <v>2.3E-2</v>
      </c>
      <c r="H207" s="102"/>
    </row>
    <row r="208" spans="1:8" ht="20.25" customHeight="1" x14ac:dyDescent="0.25">
      <c r="B208" s="234"/>
      <c r="C208" s="235" t="s">
        <v>745</v>
      </c>
      <c r="D208" s="237" t="s">
        <v>259</v>
      </c>
      <c r="E208" s="237" t="s">
        <v>260</v>
      </c>
      <c r="F208" s="238" t="s">
        <v>261</v>
      </c>
      <c r="G208" s="246" t="s">
        <v>413</v>
      </c>
      <c r="H208" s="102"/>
    </row>
    <row r="209" spans="1:9" x14ac:dyDescent="0.25">
      <c r="B209" s="11"/>
      <c r="C209" s="11"/>
      <c r="D209" s="11"/>
      <c r="E209" s="11"/>
      <c r="F209" s="11"/>
      <c r="G209" s="11"/>
      <c r="H209" s="102"/>
    </row>
    <row r="210" spans="1:9" ht="23.25" customHeight="1" x14ac:dyDescent="0.25">
      <c r="A210" s="42"/>
      <c r="B210" s="307" t="s">
        <v>48</v>
      </c>
      <c r="C210" s="545" t="s">
        <v>262</v>
      </c>
      <c r="D210" s="545"/>
      <c r="E210" s="545"/>
      <c r="F210" s="545"/>
      <c r="G210" s="545"/>
      <c r="H210" s="102"/>
    </row>
    <row r="211" spans="1:9" ht="15" customHeight="1" x14ac:dyDescent="0.25">
      <c r="A211" s="42"/>
      <c r="B211" s="307" t="s">
        <v>50</v>
      </c>
      <c r="C211" s="545" t="s">
        <v>263</v>
      </c>
      <c r="D211" s="545"/>
      <c r="E211" s="545"/>
      <c r="F211" s="545"/>
      <c r="G211" s="545"/>
      <c r="H211" s="102"/>
    </row>
    <row r="212" spans="1:9" ht="24.75" customHeight="1" x14ac:dyDescent="0.25">
      <c r="A212" s="42"/>
      <c r="B212" s="307" t="s">
        <v>51</v>
      </c>
      <c r="C212" s="545" t="s">
        <v>736</v>
      </c>
      <c r="D212" s="545"/>
      <c r="E212" s="545"/>
      <c r="F212" s="545"/>
      <c r="G212" s="545"/>
    </row>
    <row r="213" spans="1:9" ht="15.75" customHeight="1" x14ac:dyDescent="0.25">
      <c r="A213" s="42"/>
      <c r="B213" s="307" t="s">
        <v>53</v>
      </c>
      <c r="C213" s="392" t="s">
        <v>265</v>
      </c>
      <c r="D213" s="392"/>
      <c r="E213" s="392"/>
      <c r="F213" s="392"/>
      <c r="G213" s="392"/>
      <c r="I213" s="1" t="s">
        <v>264</v>
      </c>
    </row>
    <row r="214" spans="1:9" ht="15.75" customHeight="1" x14ac:dyDescent="0.25">
      <c r="A214" s="42"/>
      <c r="B214" s="307" t="s">
        <v>54</v>
      </c>
      <c r="C214" s="409" t="s">
        <v>266</v>
      </c>
      <c r="D214" s="410"/>
      <c r="E214" s="410"/>
      <c r="F214" s="410"/>
      <c r="G214" s="411"/>
    </row>
    <row r="215" spans="1:9" ht="24.75" customHeight="1" x14ac:dyDescent="0.25">
      <c r="A215" s="42"/>
      <c r="B215" s="307" t="s">
        <v>55</v>
      </c>
      <c r="C215" s="409" t="s">
        <v>267</v>
      </c>
      <c r="D215" s="410"/>
      <c r="E215" s="410"/>
      <c r="F215" s="410"/>
      <c r="G215" s="411"/>
    </row>
    <row r="216" spans="1:9" ht="14.25" customHeight="1" x14ac:dyDescent="0.25">
      <c r="A216" s="42"/>
      <c r="B216" s="307" t="s">
        <v>57</v>
      </c>
      <c r="C216" s="409" t="s">
        <v>268</v>
      </c>
      <c r="D216" s="410"/>
      <c r="E216" s="410"/>
      <c r="F216" s="410"/>
      <c r="G216" s="411"/>
    </row>
    <row r="217" spans="1:9" ht="15" customHeight="1" x14ac:dyDescent="0.25">
      <c r="A217" s="42"/>
      <c r="B217" s="307" t="s">
        <v>58</v>
      </c>
      <c r="C217" s="409" t="s">
        <v>269</v>
      </c>
      <c r="D217" s="410"/>
      <c r="E217" s="410"/>
      <c r="F217" s="410"/>
      <c r="G217" s="411"/>
    </row>
    <row r="218" spans="1:9" ht="24.75" customHeight="1" x14ac:dyDescent="0.25">
      <c r="B218" s="307" t="s">
        <v>59</v>
      </c>
      <c r="C218" s="409" t="s">
        <v>412</v>
      </c>
      <c r="D218" s="410"/>
      <c r="E218" s="410"/>
      <c r="F218" s="410"/>
      <c r="G218" s="411"/>
    </row>
    <row r="219" spans="1:9" ht="25.5" customHeight="1" x14ac:dyDescent="0.25">
      <c r="A219" s="42"/>
      <c r="B219" s="307" t="s">
        <v>60</v>
      </c>
      <c r="C219" s="409" t="s">
        <v>270</v>
      </c>
      <c r="D219" s="410"/>
      <c r="E219" s="410"/>
      <c r="F219" s="410"/>
      <c r="G219" s="411"/>
    </row>
    <row r="220" spans="1:9" x14ac:dyDescent="0.25">
      <c r="B220" s="49"/>
      <c r="C220" s="530"/>
      <c r="D220" s="531"/>
      <c r="E220" s="531"/>
      <c r="F220" s="531"/>
      <c r="G220" s="532"/>
    </row>
    <row r="221" spans="1:9" x14ac:dyDescent="0.25">
      <c r="B221" s="49"/>
      <c r="C221" s="530"/>
      <c r="D221" s="531"/>
      <c r="E221" s="531"/>
      <c r="F221" s="531"/>
      <c r="G221" s="532"/>
    </row>
    <row r="222" spans="1:9" x14ac:dyDescent="0.25">
      <c r="B222" s="49"/>
      <c r="C222" s="530"/>
      <c r="D222" s="531"/>
      <c r="E222" s="531"/>
      <c r="F222" s="531"/>
      <c r="G222" s="532"/>
    </row>
    <row r="223" spans="1:9" x14ac:dyDescent="0.25">
      <c r="B223" s="49"/>
      <c r="C223" s="530"/>
      <c r="D223" s="531"/>
      <c r="E223" s="531"/>
      <c r="F223" s="531"/>
      <c r="G223" s="532"/>
    </row>
    <row r="224" spans="1:9" x14ac:dyDescent="0.25">
      <c r="B224" s="49"/>
      <c r="C224" s="406"/>
      <c r="D224" s="407"/>
      <c r="E224" s="407"/>
      <c r="F224" s="407"/>
      <c r="G224" s="408"/>
    </row>
    <row r="225" spans="2:7" x14ac:dyDescent="0.25">
      <c r="B225" s="49"/>
      <c r="C225" s="406"/>
      <c r="D225" s="407"/>
      <c r="E225" s="407"/>
      <c r="F225" s="407"/>
      <c r="G225" s="408"/>
    </row>
    <row r="226" spans="2:7" x14ac:dyDescent="0.25">
      <c r="B226" s="49"/>
      <c r="C226" s="406"/>
      <c r="D226" s="407"/>
      <c r="E226" s="407"/>
      <c r="F226" s="407"/>
      <c r="G226" s="408"/>
    </row>
    <row r="227" spans="2:7" x14ac:dyDescent="0.25">
      <c r="B227" s="49"/>
      <c r="C227" s="533"/>
      <c r="D227" s="534"/>
      <c r="E227" s="534"/>
      <c r="F227" s="534"/>
      <c r="G227" s="535"/>
    </row>
    <row r="228" spans="2:7" x14ac:dyDescent="0.25">
      <c r="B228" s="49"/>
      <c r="C228" s="533"/>
      <c r="D228" s="534"/>
      <c r="E228" s="534"/>
      <c r="F228" s="534"/>
      <c r="G228" s="535"/>
    </row>
    <row r="229" spans="2:7" x14ac:dyDescent="0.25">
      <c r="C229" s="533"/>
      <c r="D229" s="534"/>
      <c r="E229" s="534"/>
      <c r="F229" s="534"/>
      <c r="G229" s="535"/>
    </row>
    <row r="230" spans="2:7" x14ac:dyDescent="0.25">
      <c r="C230" s="533"/>
      <c r="D230" s="534"/>
      <c r="E230" s="534"/>
      <c r="F230" s="534"/>
      <c r="G230" s="535"/>
    </row>
  </sheetData>
  <sheetProtection algorithmName="SHA-512" hashValue="laRpgwfzZ6W+QqlW+h/hC8vXhbdqHh1J7o6UGFpW88SLUKtalAntlaF5sYeoHaAxbOvF1R5w8YB3IWmTF6leTw==" saltValue="ByGEZ8C3xdfU6P+6/QBgrw==" spinCount="100000" sheet="1" objects="1" scenarios="1"/>
  <mergeCells count="85">
    <mergeCell ref="E101:E102"/>
    <mergeCell ref="F101:F102"/>
    <mergeCell ref="G101:G102"/>
    <mergeCell ref="B5:C5"/>
    <mergeCell ref="B101:C102"/>
    <mergeCell ref="B6:C7"/>
    <mergeCell ref="B8:C9"/>
    <mergeCell ref="C16:C17"/>
    <mergeCell ref="B16:B17"/>
    <mergeCell ref="C18:C19"/>
    <mergeCell ref="B18:B19"/>
    <mergeCell ref="C20:C21"/>
    <mergeCell ref="B20:B21"/>
    <mergeCell ref="C22:C23"/>
    <mergeCell ref="B22:B23"/>
    <mergeCell ref="C24:C25"/>
    <mergeCell ref="B24:B25"/>
    <mergeCell ref="D101:D102"/>
    <mergeCell ref="C210:G210"/>
    <mergeCell ref="C211:G211"/>
    <mergeCell ref="C103:C104"/>
    <mergeCell ref="B103:B104"/>
    <mergeCell ref="C105:C106"/>
    <mergeCell ref="B105:B106"/>
    <mergeCell ref="C107:C108"/>
    <mergeCell ref="B107:B108"/>
    <mergeCell ref="C109:C110"/>
    <mergeCell ref="B109:B110"/>
    <mergeCell ref="C111:C112"/>
    <mergeCell ref="B111:B112"/>
    <mergeCell ref="C117:C118"/>
    <mergeCell ref="B166:C166"/>
    <mergeCell ref="B167:C167"/>
    <mergeCell ref="B182:C182"/>
    <mergeCell ref="C201:C202"/>
    <mergeCell ref="B201:B202"/>
    <mergeCell ref="A199:A200"/>
    <mergeCell ref="B199:B200"/>
    <mergeCell ref="B203:B204"/>
    <mergeCell ref="C199:C200"/>
    <mergeCell ref="C219:G219"/>
    <mergeCell ref="C212:G212"/>
    <mergeCell ref="C214:G214"/>
    <mergeCell ref="C215:G215"/>
    <mergeCell ref="C216:G216"/>
    <mergeCell ref="C218:G218"/>
    <mergeCell ref="C217:G217"/>
    <mergeCell ref="C119:C120"/>
    <mergeCell ref="C121:C122"/>
    <mergeCell ref="B121:B122"/>
    <mergeCell ref="B119:B120"/>
    <mergeCell ref="B117:B118"/>
    <mergeCell ref="C123:C124"/>
    <mergeCell ref="B123:B124"/>
    <mergeCell ref="C134:C135"/>
    <mergeCell ref="C136:C137"/>
    <mergeCell ref="C138:C139"/>
    <mergeCell ref="C140:C141"/>
    <mergeCell ref="B140:B141"/>
    <mergeCell ref="B134:B135"/>
    <mergeCell ref="B136:B137"/>
    <mergeCell ref="B138:B139"/>
    <mergeCell ref="C142:C143"/>
    <mergeCell ref="C144:C145"/>
    <mergeCell ref="B144:B145"/>
    <mergeCell ref="B142:B143"/>
    <mergeCell ref="C156:C157"/>
    <mergeCell ref="C154:C155"/>
    <mergeCell ref="C152:C153"/>
    <mergeCell ref="C150:C151"/>
    <mergeCell ref="B150:B151"/>
    <mergeCell ref="B152:B153"/>
    <mergeCell ref="B154:B155"/>
    <mergeCell ref="B156:B157"/>
    <mergeCell ref="C220:G220"/>
    <mergeCell ref="C230:G230"/>
    <mergeCell ref="C221:G221"/>
    <mergeCell ref="C222:G222"/>
    <mergeCell ref="C223:G223"/>
    <mergeCell ref="C224:G224"/>
    <mergeCell ref="C225:G225"/>
    <mergeCell ref="C226:G226"/>
    <mergeCell ref="C227:G227"/>
    <mergeCell ref="C228:G228"/>
    <mergeCell ref="C229:G229"/>
  </mergeCells>
  <phoneticPr fontId="2" type="noConversion"/>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E6F18-457D-4CAF-9C27-925421ECE20D}">
  <sheetPr>
    <tabColor rgb="FFFDDCA1"/>
  </sheetPr>
  <dimension ref="A1:G36"/>
  <sheetViews>
    <sheetView zoomScaleNormal="100" workbookViewId="0"/>
  </sheetViews>
  <sheetFormatPr defaultColWidth="9.140625" defaultRowHeight="15" x14ac:dyDescent="0.25"/>
  <cols>
    <col min="1" max="1" width="2.140625" style="1" customWidth="1"/>
    <col min="2" max="2" width="3.7109375" style="1" customWidth="1"/>
    <col min="3" max="3" width="49.5703125" style="1" customWidth="1"/>
    <col min="4" max="4" width="18.42578125" style="1" customWidth="1"/>
    <col min="5" max="5" width="15.140625" style="1" customWidth="1"/>
    <col min="6" max="6" width="24.5703125" style="1" customWidth="1"/>
    <col min="7" max="7" width="25.85546875" style="1" customWidth="1"/>
    <col min="8" max="16384" width="9.140625" style="1"/>
  </cols>
  <sheetData>
    <row r="1" spans="1:7" ht="32.25" x14ac:dyDescent="0.25">
      <c r="B1" s="2" t="s">
        <v>271</v>
      </c>
      <c r="C1" s="2"/>
    </row>
    <row r="2" spans="1:7" ht="15" customHeight="1" x14ac:dyDescent="0.25">
      <c r="B2" s="23"/>
      <c r="C2" s="23"/>
      <c r="D2" s="9"/>
      <c r="E2" s="9"/>
      <c r="F2" s="9"/>
      <c r="G2" s="9"/>
    </row>
    <row r="3" spans="1:7" ht="15.75" x14ac:dyDescent="0.25">
      <c r="A3" s="7"/>
      <c r="B3" s="318" t="s">
        <v>248</v>
      </c>
      <c r="C3" s="319"/>
      <c r="D3" s="320"/>
      <c r="E3" s="320"/>
      <c r="F3" s="320"/>
      <c r="G3" s="320"/>
    </row>
    <row r="4" spans="1:7" x14ac:dyDescent="0.25">
      <c r="A4" s="7"/>
      <c r="B4" s="390" t="s">
        <v>733</v>
      </c>
      <c r="C4" s="314"/>
      <c r="D4" s="315"/>
      <c r="E4" s="315"/>
      <c r="F4" s="316"/>
      <c r="G4" s="317"/>
    </row>
    <row r="5" spans="1:7" x14ac:dyDescent="0.25">
      <c r="A5" s="7"/>
      <c r="B5" s="96" t="s">
        <v>37</v>
      </c>
      <c r="C5" s="96"/>
      <c r="D5" s="96" t="s">
        <v>38</v>
      </c>
      <c r="E5" s="96">
        <v>2023</v>
      </c>
      <c r="F5" s="96">
        <v>2024</v>
      </c>
      <c r="G5" s="97">
        <v>2025</v>
      </c>
    </row>
    <row r="6" spans="1:7" x14ac:dyDescent="0.25">
      <c r="B6" s="17" t="s">
        <v>250</v>
      </c>
      <c r="C6" s="10"/>
      <c r="D6" s="10" t="s">
        <v>256</v>
      </c>
      <c r="E6" s="47">
        <v>1</v>
      </c>
      <c r="F6" s="15">
        <v>2</v>
      </c>
      <c r="G6" s="33">
        <v>1</v>
      </c>
    </row>
    <row r="7" spans="1:7" ht="20.25" customHeight="1" x14ac:dyDescent="0.25">
      <c r="B7" s="571" t="s">
        <v>272</v>
      </c>
      <c r="C7" s="572"/>
      <c r="D7" s="5" t="s">
        <v>256</v>
      </c>
      <c r="E7" s="47">
        <v>0</v>
      </c>
      <c r="F7" s="15">
        <v>0</v>
      </c>
      <c r="G7" s="33">
        <v>0</v>
      </c>
    </row>
    <row r="8" spans="1:7" x14ac:dyDescent="0.25">
      <c r="B8" s="471" t="s">
        <v>273</v>
      </c>
      <c r="C8" s="558"/>
      <c r="D8" s="130" t="s">
        <v>256</v>
      </c>
      <c r="E8" s="327" t="s">
        <v>746</v>
      </c>
      <c r="F8" s="328" t="s">
        <v>751</v>
      </c>
      <c r="G8" s="329" t="s">
        <v>756</v>
      </c>
    </row>
    <row r="9" spans="1:7" ht="50.1" customHeight="1" x14ac:dyDescent="0.25">
      <c r="B9" s="559"/>
      <c r="C9" s="560"/>
      <c r="D9" s="45" t="s">
        <v>252</v>
      </c>
      <c r="E9" s="326" t="s">
        <v>749</v>
      </c>
      <c r="F9" s="325" t="s">
        <v>752</v>
      </c>
      <c r="G9" s="330" t="s">
        <v>757</v>
      </c>
    </row>
    <row r="10" spans="1:7" ht="33" customHeight="1" x14ac:dyDescent="0.25">
      <c r="B10" s="559" t="s">
        <v>274</v>
      </c>
      <c r="C10" s="557"/>
      <c r="D10" s="45" t="s">
        <v>252</v>
      </c>
      <c r="E10" s="240" t="s">
        <v>750</v>
      </c>
      <c r="F10" s="325" t="s">
        <v>753</v>
      </c>
      <c r="G10" s="330" t="s">
        <v>758</v>
      </c>
    </row>
    <row r="11" spans="1:7" ht="33" customHeight="1" x14ac:dyDescent="0.25">
      <c r="B11" s="571" t="s">
        <v>275</v>
      </c>
      <c r="C11" s="572"/>
      <c r="D11" s="130" t="s">
        <v>142</v>
      </c>
      <c r="E11" s="324" t="s">
        <v>747</v>
      </c>
      <c r="F11" s="324" t="s">
        <v>754</v>
      </c>
      <c r="G11" s="331" t="s">
        <v>276</v>
      </c>
    </row>
    <row r="12" spans="1:7" ht="27" customHeight="1" x14ac:dyDescent="0.25">
      <c r="B12" s="573" t="s">
        <v>277</v>
      </c>
      <c r="C12" s="574"/>
      <c r="D12" s="200" t="s">
        <v>259</v>
      </c>
      <c r="E12" s="231" t="s">
        <v>748</v>
      </c>
      <c r="F12" s="231" t="s">
        <v>755</v>
      </c>
      <c r="G12" s="232" t="s">
        <v>278</v>
      </c>
    </row>
    <row r="13" spans="1:7" x14ac:dyDescent="0.25">
      <c r="B13" s="10"/>
      <c r="C13" s="30"/>
      <c r="D13" s="10"/>
      <c r="E13" s="10"/>
      <c r="F13" s="10"/>
      <c r="G13" s="10"/>
    </row>
    <row r="14" spans="1:7" ht="15.75" x14ac:dyDescent="0.25">
      <c r="A14" s="7"/>
      <c r="B14" s="265" t="s">
        <v>279</v>
      </c>
      <c r="C14" s="266"/>
      <c r="D14" s="262"/>
      <c r="E14" s="262"/>
      <c r="F14" s="263"/>
      <c r="G14" s="261"/>
    </row>
    <row r="15" spans="1:7" x14ac:dyDescent="0.25">
      <c r="A15" s="7"/>
      <c r="B15" s="96" t="s">
        <v>37</v>
      </c>
      <c r="C15" s="96"/>
      <c r="D15" s="96" t="s">
        <v>38</v>
      </c>
      <c r="E15" s="96">
        <v>2023</v>
      </c>
      <c r="F15" s="96">
        <v>2024</v>
      </c>
      <c r="G15" s="97" t="s">
        <v>759</v>
      </c>
    </row>
    <row r="16" spans="1:7" x14ac:dyDescent="0.25">
      <c r="B16" s="34" t="s">
        <v>280</v>
      </c>
      <c r="C16" s="34"/>
      <c r="D16" s="34" t="s">
        <v>142</v>
      </c>
      <c r="E16" s="253" t="s">
        <v>281</v>
      </c>
      <c r="F16" s="321" t="s">
        <v>282</v>
      </c>
      <c r="G16" s="332" t="s">
        <v>635</v>
      </c>
    </row>
    <row r="17" spans="1:7" ht="18.75" customHeight="1" x14ac:dyDescent="0.25">
      <c r="B17" s="563" t="s">
        <v>760</v>
      </c>
      <c r="C17" s="564"/>
      <c r="D17" s="322" t="s">
        <v>142</v>
      </c>
      <c r="E17" s="128" t="s">
        <v>283</v>
      </c>
      <c r="F17" s="323" t="s">
        <v>284</v>
      </c>
      <c r="G17" s="333" t="s">
        <v>635</v>
      </c>
    </row>
    <row r="18" spans="1:7" ht="20.25" customHeight="1" x14ac:dyDescent="0.25">
      <c r="B18" s="565" t="s">
        <v>285</v>
      </c>
      <c r="C18" s="566"/>
      <c r="D18" s="322" t="s">
        <v>142</v>
      </c>
      <c r="E18" s="128" t="s">
        <v>286</v>
      </c>
      <c r="F18" s="323" t="s">
        <v>287</v>
      </c>
      <c r="G18" s="335" t="s">
        <v>636</v>
      </c>
    </row>
    <row r="19" spans="1:7" ht="19.5" customHeight="1" x14ac:dyDescent="0.25">
      <c r="B19" s="563" t="s">
        <v>761</v>
      </c>
      <c r="C19" s="564"/>
      <c r="D19" s="322" t="s">
        <v>142</v>
      </c>
      <c r="E19" s="128" t="s">
        <v>288</v>
      </c>
      <c r="F19" s="323" t="s">
        <v>289</v>
      </c>
      <c r="G19" s="335" t="s">
        <v>636</v>
      </c>
    </row>
    <row r="20" spans="1:7" ht="33" customHeight="1" x14ac:dyDescent="0.25">
      <c r="B20" s="567" t="s">
        <v>290</v>
      </c>
      <c r="C20" s="568"/>
      <c r="D20" s="336" t="s">
        <v>144</v>
      </c>
      <c r="E20" s="149">
        <v>0.68</v>
      </c>
      <c r="F20" s="28">
        <v>0.63</v>
      </c>
      <c r="G20" s="337">
        <v>0.67</v>
      </c>
    </row>
    <row r="21" spans="1:7" ht="19.5" customHeight="1" x14ac:dyDescent="0.25">
      <c r="B21" s="567" t="s">
        <v>291</v>
      </c>
      <c r="C21" s="568"/>
      <c r="D21" s="336" t="s">
        <v>144</v>
      </c>
      <c r="E21" s="28">
        <v>0.57999999999999996</v>
      </c>
      <c r="F21" s="28">
        <v>0.46</v>
      </c>
      <c r="G21" s="337">
        <v>0.83</v>
      </c>
    </row>
    <row r="22" spans="1:7" ht="18.75" customHeight="1" x14ac:dyDescent="0.25">
      <c r="B22" s="567" t="s">
        <v>292</v>
      </c>
      <c r="C22" s="568"/>
      <c r="D22" s="336" t="s">
        <v>144</v>
      </c>
      <c r="E22" s="28">
        <v>0.95</v>
      </c>
      <c r="F22" s="28">
        <v>0.94</v>
      </c>
      <c r="G22" s="337">
        <v>0.97</v>
      </c>
    </row>
    <row r="23" spans="1:7" ht="156.75" customHeight="1" x14ac:dyDescent="0.25">
      <c r="B23" s="569" t="s">
        <v>762</v>
      </c>
      <c r="C23" s="570"/>
      <c r="D23" s="270" t="s">
        <v>144</v>
      </c>
      <c r="E23" s="271"/>
      <c r="F23" s="272" t="s">
        <v>763</v>
      </c>
      <c r="G23" s="334" t="s">
        <v>764</v>
      </c>
    </row>
    <row r="24" spans="1:7" x14ac:dyDescent="0.25">
      <c r="B24" s="101"/>
      <c r="C24" s="101"/>
      <c r="D24" s="101"/>
      <c r="E24" s="101"/>
      <c r="F24" s="101"/>
      <c r="G24" s="101"/>
    </row>
    <row r="25" spans="1:7" ht="52.5" customHeight="1" x14ac:dyDescent="0.25">
      <c r="A25" s="42"/>
      <c r="B25" s="307" t="s">
        <v>48</v>
      </c>
      <c r="C25" s="545" t="s">
        <v>709</v>
      </c>
      <c r="D25" s="545"/>
      <c r="E25" s="545"/>
      <c r="F25" s="545"/>
      <c r="G25" s="545"/>
    </row>
    <row r="26" spans="1:7" ht="15" customHeight="1" x14ac:dyDescent="0.25">
      <c r="A26" s="42"/>
      <c r="B26" s="307" t="s">
        <v>50</v>
      </c>
      <c r="C26" s="545" t="s">
        <v>293</v>
      </c>
      <c r="D26" s="545"/>
      <c r="E26" s="545"/>
      <c r="F26" s="545"/>
      <c r="G26" s="545"/>
    </row>
    <row r="27" spans="1:7" ht="15" customHeight="1" x14ac:dyDescent="0.25">
      <c r="A27" s="42"/>
      <c r="B27" s="307" t="s">
        <v>51</v>
      </c>
      <c r="C27" s="545" t="s">
        <v>294</v>
      </c>
      <c r="D27" s="545"/>
      <c r="E27" s="545"/>
      <c r="F27" s="545"/>
      <c r="G27" s="545"/>
    </row>
    <row r="28" spans="1:7" ht="24" customHeight="1" x14ac:dyDescent="0.25">
      <c r="B28" s="307" t="s">
        <v>53</v>
      </c>
      <c r="C28" s="561" t="s">
        <v>295</v>
      </c>
      <c r="D28" s="561"/>
      <c r="E28" s="561"/>
      <c r="F28" s="561"/>
      <c r="G28" s="561"/>
    </row>
    <row r="29" spans="1:7" x14ac:dyDescent="0.25">
      <c r="B29" s="307" t="s">
        <v>711</v>
      </c>
      <c r="C29" s="562" t="s">
        <v>296</v>
      </c>
      <c r="D29" s="562"/>
      <c r="E29" s="562"/>
      <c r="F29" s="562"/>
      <c r="G29" s="562"/>
    </row>
    <row r="30" spans="1:7" ht="27" customHeight="1" x14ac:dyDescent="0.25">
      <c r="B30" s="307" t="s">
        <v>712</v>
      </c>
      <c r="C30" s="545" t="s">
        <v>633</v>
      </c>
      <c r="D30" s="545"/>
      <c r="E30" s="545"/>
      <c r="F30" s="545"/>
      <c r="G30" s="545"/>
    </row>
    <row r="31" spans="1:7" ht="16.5" customHeight="1" x14ac:dyDescent="0.25">
      <c r="B31" s="307" t="s">
        <v>57</v>
      </c>
      <c r="C31" s="405" t="s">
        <v>713</v>
      </c>
      <c r="D31" s="405"/>
      <c r="E31" s="405"/>
      <c r="F31" s="405"/>
      <c r="G31" s="405"/>
    </row>
    <row r="32" spans="1:7" ht="15" customHeight="1" x14ac:dyDescent="0.25">
      <c r="B32" s="307" t="s">
        <v>58</v>
      </c>
      <c r="C32" s="405" t="s">
        <v>714</v>
      </c>
      <c r="D32" s="405"/>
      <c r="E32" s="405"/>
      <c r="F32" s="405"/>
      <c r="G32" s="405"/>
    </row>
    <row r="33" spans="2:7" ht="36.75" customHeight="1" x14ac:dyDescent="0.25">
      <c r="B33" s="307" t="s">
        <v>59</v>
      </c>
      <c r="C33" s="545" t="s">
        <v>734</v>
      </c>
      <c r="D33" s="545"/>
      <c r="E33" s="545"/>
      <c r="F33" s="545"/>
      <c r="G33" s="545"/>
    </row>
    <row r="34" spans="2:7" ht="37.5" customHeight="1" x14ac:dyDescent="0.25">
      <c r="B34" s="307" t="s">
        <v>60</v>
      </c>
      <c r="C34" s="545" t="s">
        <v>710</v>
      </c>
      <c r="D34" s="545"/>
      <c r="E34" s="545"/>
      <c r="F34" s="545"/>
      <c r="G34" s="545"/>
    </row>
    <row r="35" spans="2:7" ht="51" customHeight="1" x14ac:dyDescent="0.25">
      <c r="B35" s="307" t="s">
        <v>61</v>
      </c>
      <c r="C35" s="545" t="s">
        <v>735</v>
      </c>
      <c r="D35" s="545"/>
      <c r="E35" s="545"/>
      <c r="F35" s="545"/>
      <c r="G35" s="545"/>
    </row>
    <row r="36" spans="2:7" x14ac:dyDescent="0.25">
      <c r="B36" s="307"/>
    </row>
  </sheetData>
  <sheetProtection algorithmName="SHA-512" hashValue="ZeYNawgoFHKjFY8x2AWE+bvXI/ftLclCEQGPgSFwAVp4lJ429qonbDITbouHseONFEIkjLuDyklHLWBF6v1i1Q==" saltValue="AQ9I5DTvK+N6mjAEzbF4lQ==" spinCount="100000" sheet="1" objects="1" scenarios="1"/>
  <mergeCells count="23">
    <mergeCell ref="B7:C7"/>
    <mergeCell ref="B10:C10"/>
    <mergeCell ref="B12:C12"/>
    <mergeCell ref="B11:C11"/>
    <mergeCell ref="B8:C9"/>
    <mergeCell ref="B17:C17"/>
    <mergeCell ref="B18:C18"/>
    <mergeCell ref="B19:C19"/>
    <mergeCell ref="C25:G25"/>
    <mergeCell ref="B21:C21"/>
    <mergeCell ref="B23:C23"/>
    <mergeCell ref="B22:C22"/>
    <mergeCell ref="B20:C20"/>
    <mergeCell ref="C26:G26"/>
    <mergeCell ref="C27:G27"/>
    <mergeCell ref="C34:G34"/>
    <mergeCell ref="C35:G35"/>
    <mergeCell ref="C31:G31"/>
    <mergeCell ref="C32:G32"/>
    <mergeCell ref="C33:G33"/>
    <mergeCell ref="C28:G28"/>
    <mergeCell ref="C29:G29"/>
    <mergeCell ref="C30:G30"/>
  </mergeCells>
  <phoneticPr fontId="2" type="noConversion"/>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34C6A-9E53-46F0-8407-2ECEA1E40799}">
  <sheetPr>
    <tabColor rgb="FF7B5A86"/>
  </sheetPr>
  <dimension ref="A1"/>
  <sheetViews>
    <sheetView zoomScaleNormal="100" workbookViewId="0"/>
  </sheetViews>
  <sheetFormatPr defaultColWidth="8.7109375" defaultRowHeight="15" x14ac:dyDescent="0.25"/>
  <cols>
    <col min="1" max="16384" width="8.7109375" style="187"/>
  </cols>
  <sheetData/>
  <sheetProtection algorithmName="SHA-512" hashValue="MX43n2wUDtDbkVP6Ca2vcEo/Su+I+KIiyR06j/pb7o2JyPb8NjCzK8mmfENYCmIob1XgIXoYsYrLF3CykCTvhA==" saltValue="OanshWh+0nz8d5dscewucg==" spinCount="100000" sheet="1" selectLockedCells="1" selectUnlockedCells="1"/>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806EE-96AF-41D5-BD5A-435EC976B93E}">
  <sheetPr>
    <tabColor rgb="FFC4BDC9"/>
  </sheetPr>
  <dimension ref="A1:H17"/>
  <sheetViews>
    <sheetView zoomScaleNormal="100" workbookViewId="0"/>
  </sheetViews>
  <sheetFormatPr defaultColWidth="9.140625" defaultRowHeight="15" x14ac:dyDescent="0.25"/>
  <cols>
    <col min="1" max="2" width="2" style="1" customWidth="1"/>
    <col min="3" max="3" width="30.5703125" style="1" customWidth="1"/>
    <col min="4" max="4" width="13.7109375" style="1" customWidth="1"/>
    <col min="5" max="5" width="17" style="1" customWidth="1"/>
    <col min="6" max="6" width="18" style="1" customWidth="1"/>
    <col min="7" max="7" width="18.42578125" style="1" customWidth="1"/>
    <col min="8" max="16384" width="9.140625" style="1"/>
  </cols>
  <sheetData>
    <row r="1" spans="1:8" ht="32.25" x14ac:dyDescent="0.25">
      <c r="B1" s="2" t="s">
        <v>364</v>
      </c>
      <c r="C1" s="2"/>
    </row>
    <row r="2" spans="1:8" x14ac:dyDescent="0.25">
      <c r="B2" s="9"/>
      <c r="C2" s="9"/>
      <c r="D2" s="9"/>
      <c r="E2" s="9"/>
      <c r="F2" s="9"/>
      <c r="G2" s="9"/>
    </row>
    <row r="3" spans="1:8" ht="15.75" x14ac:dyDescent="0.25">
      <c r="A3" s="7"/>
      <c r="B3" s="347" t="s">
        <v>365</v>
      </c>
      <c r="C3" s="348"/>
      <c r="D3" s="348"/>
      <c r="E3" s="348"/>
      <c r="F3" s="348"/>
      <c r="G3" s="348"/>
    </row>
    <row r="4" spans="1:8" x14ac:dyDescent="0.25">
      <c r="A4" s="7"/>
      <c r="B4" s="352" t="s">
        <v>37</v>
      </c>
      <c r="C4" s="352"/>
      <c r="D4" s="352" t="s">
        <v>38</v>
      </c>
      <c r="E4" s="352">
        <v>2023</v>
      </c>
      <c r="F4" s="352">
        <v>2024</v>
      </c>
      <c r="G4" s="353">
        <v>2025</v>
      </c>
    </row>
    <row r="5" spans="1:8" ht="107.25" customHeight="1" x14ac:dyDescent="0.25">
      <c r="B5" s="17" t="s">
        <v>366</v>
      </c>
      <c r="C5" s="10"/>
      <c r="D5" s="18" t="s">
        <v>144</v>
      </c>
      <c r="E5" s="29" t="s">
        <v>367</v>
      </c>
      <c r="F5" s="29" t="s">
        <v>368</v>
      </c>
      <c r="G5" s="29">
        <v>0.75</v>
      </c>
    </row>
    <row r="6" spans="1:8" ht="99.75" customHeight="1" x14ac:dyDescent="0.25">
      <c r="B6" s="86" t="s">
        <v>369</v>
      </c>
      <c r="C6" s="86"/>
      <c r="D6" s="275" t="s">
        <v>144</v>
      </c>
      <c r="E6" s="276" t="s">
        <v>370</v>
      </c>
      <c r="F6" s="276" t="s">
        <v>371</v>
      </c>
      <c r="G6" s="276">
        <v>0.25</v>
      </c>
    </row>
    <row r="7" spans="1:8" x14ac:dyDescent="0.25">
      <c r="B7" s="10"/>
      <c r="C7" s="30"/>
      <c r="D7" s="10"/>
      <c r="E7" s="10"/>
      <c r="F7" s="10"/>
      <c r="G7" s="10"/>
    </row>
    <row r="8" spans="1:8" ht="15.75" x14ac:dyDescent="0.25">
      <c r="A8" s="7"/>
      <c r="B8" s="347" t="s">
        <v>372</v>
      </c>
      <c r="C8" s="348"/>
      <c r="D8" s="348"/>
      <c r="E8" s="348"/>
      <c r="F8" s="348"/>
      <c r="G8" s="348"/>
    </row>
    <row r="9" spans="1:8" x14ac:dyDescent="0.25">
      <c r="A9" s="7"/>
      <c r="B9" s="352" t="s">
        <v>37</v>
      </c>
      <c r="C9" s="352"/>
      <c r="D9" s="352" t="s">
        <v>38</v>
      </c>
      <c r="E9" s="352">
        <v>2023</v>
      </c>
      <c r="F9" s="352">
        <v>2024</v>
      </c>
      <c r="G9" s="353">
        <v>2025</v>
      </c>
    </row>
    <row r="10" spans="1:8" x14ac:dyDescent="0.25">
      <c r="A10" s="7"/>
      <c r="B10" s="17" t="s">
        <v>153</v>
      </c>
      <c r="C10" s="10"/>
      <c r="D10" s="28" t="s">
        <v>144</v>
      </c>
      <c r="E10" s="28">
        <v>0</v>
      </c>
      <c r="F10" s="29">
        <v>0</v>
      </c>
      <c r="G10" s="29">
        <v>0</v>
      </c>
    </row>
    <row r="11" spans="1:8" x14ac:dyDescent="0.25">
      <c r="A11" s="7"/>
      <c r="B11" s="17" t="s">
        <v>154</v>
      </c>
      <c r="C11" s="10"/>
      <c r="D11" s="18" t="s">
        <v>144</v>
      </c>
      <c r="E11" s="27">
        <v>0.2</v>
      </c>
      <c r="F11" s="57">
        <v>0.2</v>
      </c>
      <c r="G11" s="57">
        <v>0.08</v>
      </c>
    </row>
    <row r="12" spans="1:8" x14ac:dyDescent="0.25">
      <c r="A12" s="7"/>
      <c r="B12" s="86" t="s">
        <v>155</v>
      </c>
      <c r="C12" s="86"/>
      <c r="D12" s="275" t="s">
        <v>144</v>
      </c>
      <c r="E12" s="248">
        <v>0.8</v>
      </c>
      <c r="F12" s="276">
        <v>0.8</v>
      </c>
      <c r="G12" s="276">
        <v>0.92</v>
      </c>
    </row>
    <row r="13" spans="1:8" x14ac:dyDescent="0.25">
      <c r="B13" s="10"/>
      <c r="C13" s="30"/>
      <c r="D13" s="10"/>
      <c r="E13" s="10"/>
      <c r="F13" s="10"/>
      <c r="G13" s="10"/>
    </row>
    <row r="14" spans="1:8" ht="15.75" x14ac:dyDescent="0.25">
      <c r="A14" s="7"/>
      <c r="B14" s="347" t="s">
        <v>373</v>
      </c>
      <c r="C14" s="348"/>
      <c r="D14" s="348"/>
      <c r="E14" s="348"/>
      <c r="F14" s="348"/>
      <c r="G14" s="348"/>
      <c r="H14" s="8"/>
    </row>
    <row r="15" spans="1:8" x14ac:dyDescent="0.25">
      <c r="A15" s="7"/>
      <c r="B15" s="352" t="s">
        <v>37</v>
      </c>
      <c r="C15" s="352"/>
      <c r="D15" s="352" t="s">
        <v>38</v>
      </c>
      <c r="E15" s="352">
        <v>2023</v>
      </c>
      <c r="F15" s="352">
        <v>2024</v>
      </c>
      <c r="G15" s="353">
        <v>2025</v>
      </c>
    </row>
    <row r="16" spans="1:8" ht="38.25" customHeight="1" x14ac:dyDescent="0.25">
      <c r="B16" s="569" t="s">
        <v>374</v>
      </c>
      <c r="C16" s="575"/>
      <c r="D16" s="349" t="s">
        <v>144</v>
      </c>
      <c r="E16" s="350">
        <v>0.38</v>
      </c>
      <c r="F16" s="351">
        <v>0.37</v>
      </c>
      <c r="G16" s="351">
        <v>0.36</v>
      </c>
    </row>
    <row r="17" spans="2:7" x14ac:dyDescent="0.25">
      <c r="B17" s="11"/>
      <c r="C17" s="11"/>
      <c r="D17" s="11"/>
      <c r="E17" s="11"/>
      <c r="F17" s="11"/>
      <c r="G17" s="11"/>
    </row>
  </sheetData>
  <sheetProtection algorithmName="SHA-512" hashValue="UCMZx1LDolIf6nU9K+QmmdMImXc1BVxeLBAKFFykEYQSpT09X5QNnm1y7AckZ2fEWRfDq2/o3PAXaCKis/s9bw==" saltValue="RgmUm1wSvk3o9RcWQbpJ4Q==" spinCount="100000" sheet="1" objects="1" scenarios="1"/>
  <mergeCells count="1">
    <mergeCell ref="B16:C16"/>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CC0E5-C09F-4583-BB6D-B9A5BCE2E5A2}">
  <sheetPr>
    <tabColor rgb="FFC4BDC9"/>
  </sheetPr>
  <dimension ref="A1:G24"/>
  <sheetViews>
    <sheetView zoomScaleNormal="100" workbookViewId="0"/>
  </sheetViews>
  <sheetFormatPr defaultColWidth="9.140625" defaultRowHeight="15" x14ac:dyDescent="0.25"/>
  <cols>
    <col min="1" max="2" width="2" style="1" customWidth="1"/>
    <col min="3" max="3" width="31.42578125" style="1" customWidth="1"/>
    <col min="4" max="4" width="13.42578125" style="1" customWidth="1"/>
    <col min="5" max="6" width="13.7109375" style="1" customWidth="1"/>
    <col min="7" max="7" width="13.7109375" style="62" customWidth="1"/>
    <col min="8" max="16384" width="9.140625" style="1"/>
  </cols>
  <sheetData>
    <row r="1" spans="1:7" ht="32.25" x14ac:dyDescent="0.25">
      <c r="B1" s="2" t="s">
        <v>342</v>
      </c>
      <c r="C1" s="2"/>
    </row>
    <row r="2" spans="1:7" x14ac:dyDescent="0.25">
      <c r="B2" s="9"/>
      <c r="C2" s="9"/>
      <c r="D2" s="9"/>
      <c r="E2" s="9"/>
      <c r="F2" s="9"/>
      <c r="G2" s="63"/>
    </row>
    <row r="3" spans="1:7" ht="15.75" x14ac:dyDescent="0.25">
      <c r="A3" s="7"/>
      <c r="B3" s="343" t="s">
        <v>343</v>
      </c>
      <c r="C3" s="344"/>
      <c r="D3" s="345"/>
      <c r="E3" s="345"/>
      <c r="F3" s="345"/>
      <c r="G3" s="346"/>
    </row>
    <row r="4" spans="1:7" x14ac:dyDescent="0.25">
      <c r="A4" s="7"/>
      <c r="B4" s="354" t="s">
        <v>37</v>
      </c>
      <c r="C4" s="354"/>
      <c r="D4" s="354" t="s">
        <v>38</v>
      </c>
      <c r="E4" s="354">
        <v>2023</v>
      </c>
      <c r="F4" s="354">
        <v>2024</v>
      </c>
      <c r="G4" s="355">
        <v>2025</v>
      </c>
    </row>
    <row r="5" spans="1:7" ht="78.75" customHeight="1" x14ac:dyDescent="0.25">
      <c r="B5" s="17" t="s">
        <v>344</v>
      </c>
      <c r="C5" s="17"/>
      <c r="D5" s="45" t="s">
        <v>345</v>
      </c>
      <c r="E5" s="45" t="s">
        <v>346</v>
      </c>
      <c r="F5" s="45" t="s">
        <v>634</v>
      </c>
      <c r="G5" s="388" t="s">
        <v>724</v>
      </c>
    </row>
    <row r="6" spans="1:7" ht="54.75" customHeight="1" x14ac:dyDescent="0.25">
      <c r="B6" s="471" t="s">
        <v>347</v>
      </c>
      <c r="C6" s="558"/>
      <c r="D6" s="6" t="s">
        <v>144</v>
      </c>
      <c r="E6" s="127">
        <v>0.91</v>
      </c>
      <c r="F6" s="32">
        <v>0.86355581807442405</v>
      </c>
      <c r="G6" s="338">
        <v>0.9</v>
      </c>
    </row>
    <row r="7" spans="1:7" ht="19.5" customHeight="1" x14ac:dyDescent="0.25">
      <c r="B7" s="559"/>
      <c r="C7" s="560"/>
      <c r="D7" s="17" t="s">
        <v>142</v>
      </c>
      <c r="E7" s="46" t="s">
        <v>348</v>
      </c>
      <c r="F7" s="50" t="s">
        <v>349</v>
      </c>
      <c r="G7" s="164" t="s">
        <v>350</v>
      </c>
    </row>
    <row r="8" spans="1:7" x14ac:dyDescent="0.25">
      <c r="B8" s="582" t="s">
        <v>214</v>
      </c>
      <c r="C8" s="583"/>
      <c r="D8" s="6" t="s">
        <v>144</v>
      </c>
      <c r="E8" s="339">
        <v>0.86</v>
      </c>
      <c r="F8" s="339">
        <v>0.80447064603291574</v>
      </c>
      <c r="G8" s="340">
        <v>0.86</v>
      </c>
    </row>
    <row r="9" spans="1:7" x14ac:dyDescent="0.25">
      <c r="B9" s="584"/>
      <c r="C9" s="585"/>
      <c r="D9" s="17" t="s">
        <v>142</v>
      </c>
      <c r="E9" s="17" t="s">
        <v>351</v>
      </c>
      <c r="F9" s="15" t="s">
        <v>352</v>
      </c>
      <c r="G9" s="164" t="s">
        <v>353</v>
      </c>
    </row>
    <row r="10" spans="1:7" x14ac:dyDescent="0.25">
      <c r="B10" s="582" t="s">
        <v>189</v>
      </c>
      <c r="C10" s="583"/>
      <c r="D10" s="51" t="s">
        <v>144</v>
      </c>
      <c r="E10" s="54">
        <v>0.94</v>
      </c>
      <c r="F10" s="52">
        <v>0.891156462585034</v>
      </c>
      <c r="G10" s="150">
        <v>0.92</v>
      </c>
    </row>
    <row r="11" spans="1:7" x14ac:dyDescent="0.25">
      <c r="B11" s="584"/>
      <c r="C11" s="585"/>
      <c r="D11" s="17" t="s">
        <v>142</v>
      </c>
      <c r="E11" s="17" t="s">
        <v>354</v>
      </c>
      <c r="F11" s="46" t="s">
        <v>353</v>
      </c>
      <c r="G11" s="341" t="s">
        <v>354</v>
      </c>
    </row>
    <row r="12" spans="1:7" x14ac:dyDescent="0.25">
      <c r="B12" s="582" t="s">
        <v>215</v>
      </c>
      <c r="C12" s="583"/>
      <c r="D12" s="51" t="s">
        <v>144</v>
      </c>
      <c r="E12" s="54">
        <v>0.93</v>
      </c>
      <c r="F12" s="56">
        <v>0.92</v>
      </c>
      <c r="G12" s="150">
        <v>0.93</v>
      </c>
    </row>
    <row r="13" spans="1:7" ht="18.75" customHeight="1" x14ac:dyDescent="0.25">
      <c r="B13" s="584"/>
      <c r="C13" s="585"/>
      <c r="D13" s="17" t="s">
        <v>142</v>
      </c>
      <c r="E13" s="44" t="s">
        <v>355</v>
      </c>
      <c r="F13" s="44" t="s">
        <v>356</v>
      </c>
      <c r="G13" s="164" t="s">
        <v>357</v>
      </c>
    </row>
    <row r="14" spans="1:7" x14ac:dyDescent="0.25">
      <c r="B14" s="24" t="s">
        <v>156</v>
      </c>
      <c r="C14" s="4"/>
      <c r="D14" s="10"/>
      <c r="E14" s="10"/>
      <c r="F14" s="11"/>
      <c r="G14" s="101"/>
    </row>
    <row r="15" spans="1:7" x14ac:dyDescent="0.25">
      <c r="B15" s="580"/>
      <c r="C15" s="536" t="s">
        <v>157</v>
      </c>
      <c r="D15" s="6" t="s">
        <v>144</v>
      </c>
      <c r="E15" s="128">
        <v>0.98</v>
      </c>
      <c r="F15" s="339">
        <v>0.93906510851419034</v>
      </c>
      <c r="G15" s="340">
        <v>0.97</v>
      </c>
    </row>
    <row r="16" spans="1:7" x14ac:dyDescent="0.25">
      <c r="B16" s="586"/>
      <c r="C16" s="537"/>
      <c r="D16" s="6" t="s">
        <v>142</v>
      </c>
      <c r="E16" s="128" t="s">
        <v>355</v>
      </c>
      <c r="F16" s="128" t="s">
        <v>355</v>
      </c>
      <c r="G16" s="151" t="s">
        <v>355</v>
      </c>
    </row>
    <row r="17" spans="2:7" x14ac:dyDescent="0.25">
      <c r="B17" s="580"/>
      <c r="C17" s="536" t="s">
        <v>158</v>
      </c>
      <c r="D17" s="6" t="s">
        <v>144</v>
      </c>
      <c r="E17" s="339">
        <v>0.97</v>
      </c>
      <c r="F17" s="339">
        <v>0.94800449690837552</v>
      </c>
      <c r="G17" s="340">
        <v>0.95</v>
      </c>
    </row>
    <row r="18" spans="2:7" x14ac:dyDescent="0.25">
      <c r="B18" s="586"/>
      <c r="C18" s="537"/>
      <c r="D18" s="17" t="s">
        <v>142</v>
      </c>
      <c r="E18" s="15" t="s">
        <v>358</v>
      </c>
      <c r="F18" s="15" t="s">
        <v>351</v>
      </c>
      <c r="G18" s="164" t="s">
        <v>353</v>
      </c>
    </row>
    <row r="19" spans="2:7" x14ac:dyDescent="0.25">
      <c r="B19" s="580"/>
      <c r="C19" s="536" t="s">
        <v>159</v>
      </c>
      <c r="D19" s="6" t="s">
        <v>144</v>
      </c>
      <c r="E19" s="339">
        <v>0.77</v>
      </c>
      <c r="F19" s="127">
        <v>0.81395348837209303</v>
      </c>
      <c r="G19" s="342">
        <v>0.8</v>
      </c>
    </row>
    <row r="20" spans="2:7" x14ac:dyDescent="0.25">
      <c r="B20" s="586"/>
      <c r="C20" s="537"/>
      <c r="D20" s="17" t="s">
        <v>142</v>
      </c>
      <c r="E20" s="17" t="s">
        <v>359</v>
      </c>
      <c r="F20" s="46" t="s">
        <v>360</v>
      </c>
      <c r="G20" s="341" t="s">
        <v>360</v>
      </c>
    </row>
    <row r="21" spans="2:7" x14ac:dyDescent="0.25">
      <c r="B21" s="580"/>
      <c r="C21" s="536" t="s">
        <v>160</v>
      </c>
      <c r="D21" s="6" t="s">
        <v>144</v>
      </c>
      <c r="E21" s="339">
        <v>0.78</v>
      </c>
      <c r="F21" s="127">
        <v>0.73996746203904551</v>
      </c>
      <c r="G21" s="342">
        <v>0.82</v>
      </c>
    </row>
    <row r="22" spans="2:7" x14ac:dyDescent="0.25">
      <c r="B22" s="581"/>
      <c r="C22" s="579"/>
      <c r="D22" s="237" t="s">
        <v>142</v>
      </c>
      <c r="E22" s="273" t="s">
        <v>361</v>
      </c>
      <c r="F22" s="273" t="s">
        <v>362</v>
      </c>
      <c r="G22" s="274" t="s">
        <v>363</v>
      </c>
    </row>
    <row r="23" spans="2:7" x14ac:dyDescent="0.25">
      <c r="B23" s="11"/>
      <c r="C23" s="11"/>
      <c r="D23" s="11"/>
      <c r="E23" s="11"/>
      <c r="F23" s="11"/>
      <c r="G23" s="101"/>
    </row>
    <row r="24" spans="2:7" ht="16.5" customHeight="1" x14ac:dyDescent="0.25">
      <c r="B24" s="60"/>
      <c r="C24" s="576"/>
      <c r="D24" s="577"/>
      <c r="E24" s="577"/>
      <c r="F24" s="577"/>
      <c r="G24" s="578"/>
    </row>
  </sheetData>
  <sheetProtection algorithmName="SHA-512" hashValue="QvgNNquIQqsVT0vEc7LI+gY8uwZwuoDnqrGB4PImUWXARu3730FSoq/26VsreoVgagwDqfWNoRcPwxSUkn4mJg==" saltValue="OEucXuDEF4/315hTTaCo7A==" spinCount="100000" sheet="1" objects="1" scenarios="1"/>
  <mergeCells count="13">
    <mergeCell ref="C24:G24"/>
    <mergeCell ref="B6:C7"/>
    <mergeCell ref="C21:C22"/>
    <mergeCell ref="B21:B22"/>
    <mergeCell ref="B8:C9"/>
    <mergeCell ref="B10:C11"/>
    <mergeCell ref="B12:C13"/>
    <mergeCell ref="C19:C20"/>
    <mergeCell ref="C17:C18"/>
    <mergeCell ref="C15:C16"/>
    <mergeCell ref="B15:B16"/>
    <mergeCell ref="B17:B18"/>
    <mergeCell ref="B19:B20"/>
  </mergeCells>
  <phoneticPr fontId="2" type="noConversion"/>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5D9C-2AED-4964-9431-50D1218C28A4}">
  <dimension ref="A1:AV109"/>
  <sheetViews>
    <sheetView zoomScaleNormal="100" workbookViewId="0">
      <selection activeCell="B4" sqref="B4:C4"/>
    </sheetView>
  </sheetViews>
  <sheetFormatPr defaultRowHeight="15" x14ac:dyDescent="0.25"/>
  <cols>
    <col min="1" max="1" width="5.140625" customWidth="1"/>
    <col min="2" max="2" width="37.140625" customWidth="1"/>
    <col min="3" max="3" width="69.85546875" customWidth="1"/>
    <col min="4" max="4" width="9.140625" style="77"/>
    <col min="5" max="5" width="9.140625" style="81"/>
    <col min="6" max="48" width="9.140625" style="77"/>
  </cols>
  <sheetData>
    <row r="1" spans="1:35" ht="32.25" x14ac:dyDescent="0.25">
      <c r="A1" s="1"/>
      <c r="B1" s="2" t="s">
        <v>297</v>
      </c>
      <c r="C1" s="2"/>
    </row>
    <row r="2" spans="1:35" ht="15" customHeight="1" x14ac:dyDescent="0.25">
      <c r="A2" s="1"/>
      <c r="B2" s="23"/>
      <c r="C2" s="23"/>
    </row>
    <row r="3" spans="1:35" ht="15.75" x14ac:dyDescent="0.25">
      <c r="A3" s="7"/>
      <c r="B3" s="40" t="s">
        <v>298</v>
      </c>
      <c r="C3" s="67" t="s">
        <v>299</v>
      </c>
      <c r="Q3" s="1"/>
      <c r="R3" s="1"/>
      <c r="S3" s="1"/>
      <c r="T3" s="1"/>
      <c r="U3" s="1"/>
      <c r="V3" s="1"/>
      <c r="W3" s="1"/>
      <c r="X3" s="1"/>
      <c r="Y3" s="1"/>
      <c r="Z3" s="1"/>
      <c r="AA3" s="1"/>
      <c r="AB3" s="1"/>
      <c r="AC3" s="1"/>
      <c r="AD3" s="1"/>
      <c r="AE3" s="1"/>
      <c r="AF3" s="1"/>
      <c r="AG3" s="1"/>
      <c r="AH3" s="1"/>
      <c r="AI3" s="1"/>
    </row>
    <row r="4" spans="1:35" ht="15.75" customHeight="1" x14ac:dyDescent="0.25">
      <c r="A4" s="1"/>
      <c r="B4" s="39" t="s">
        <v>300</v>
      </c>
      <c r="C4" s="38"/>
      <c r="Q4" s="1"/>
      <c r="R4" s="1"/>
      <c r="S4" s="1"/>
      <c r="T4" s="1"/>
      <c r="U4" s="1"/>
      <c r="V4" s="1"/>
      <c r="W4" s="1"/>
      <c r="X4" s="1"/>
      <c r="Y4" s="1"/>
      <c r="Z4" s="1"/>
      <c r="AA4" s="1"/>
      <c r="AB4" s="1"/>
      <c r="AC4" s="1"/>
      <c r="AD4" s="1"/>
      <c r="AE4" s="1"/>
      <c r="AF4" s="1"/>
      <c r="AG4" s="1"/>
      <c r="AH4" s="1"/>
      <c r="AI4" s="1"/>
    </row>
    <row r="5" spans="1:35" ht="18.75" customHeight="1" x14ac:dyDescent="0.25">
      <c r="A5" s="7"/>
      <c r="B5" s="53" t="s">
        <v>301</v>
      </c>
      <c r="C5" s="72" t="s">
        <v>302</v>
      </c>
      <c r="Q5" s="1"/>
      <c r="R5" s="1"/>
      <c r="S5" s="1"/>
      <c r="T5" s="1"/>
      <c r="U5" s="1"/>
      <c r="V5" s="1"/>
      <c r="W5" s="1"/>
      <c r="X5" s="1"/>
      <c r="Y5" s="1"/>
      <c r="Z5" s="1"/>
      <c r="AA5" s="1"/>
      <c r="AB5" s="1"/>
      <c r="AC5" s="1"/>
      <c r="AD5" s="1"/>
      <c r="AE5" s="1"/>
      <c r="AF5" s="1"/>
      <c r="AG5" s="1"/>
      <c r="AH5" s="1"/>
      <c r="AI5" s="1"/>
    </row>
    <row r="6" spans="1:35" ht="18" customHeight="1" x14ac:dyDescent="0.25">
      <c r="A6" s="1"/>
      <c r="B6" s="4" t="s">
        <v>303</v>
      </c>
      <c r="C6" s="66" t="s">
        <v>304</v>
      </c>
      <c r="Y6" s="1"/>
      <c r="Z6" s="1"/>
      <c r="AA6" s="1"/>
      <c r="AB6" s="1"/>
      <c r="AC6" s="1"/>
      <c r="AD6" s="1"/>
      <c r="AE6" s="1"/>
      <c r="AF6" s="1"/>
      <c r="AG6" s="1"/>
      <c r="AH6" s="1"/>
      <c r="AI6" s="1"/>
    </row>
    <row r="7" spans="1:35" x14ac:dyDescent="0.25">
      <c r="A7" s="8"/>
      <c r="B7" s="4" t="s">
        <v>305</v>
      </c>
      <c r="C7" s="66" t="s">
        <v>306</v>
      </c>
      <c r="D7" s="1"/>
      <c r="E7" s="7"/>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ht="19.5" customHeight="1" x14ac:dyDescent="0.25">
      <c r="A8" s="8"/>
      <c r="B8" s="4" t="s">
        <v>307</v>
      </c>
      <c r="C8" s="66" t="s">
        <v>308</v>
      </c>
      <c r="D8" s="1"/>
      <c r="E8" s="7"/>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15.75" customHeight="1" x14ac:dyDescent="0.25">
      <c r="A9" s="1"/>
      <c r="B9" s="398" t="s">
        <v>309</v>
      </c>
      <c r="C9" s="399"/>
      <c r="Q9" s="1"/>
      <c r="R9" s="1"/>
      <c r="S9" s="1"/>
      <c r="T9" s="1"/>
      <c r="U9" s="1"/>
      <c r="V9" s="1"/>
      <c r="W9" s="1"/>
      <c r="X9" s="1"/>
      <c r="Y9" s="1"/>
      <c r="Z9" s="1"/>
      <c r="AA9" s="1"/>
      <c r="AB9" s="1"/>
      <c r="AC9" s="1"/>
      <c r="AD9" s="1"/>
      <c r="AE9" s="1"/>
      <c r="AF9" s="1"/>
      <c r="AG9" s="1"/>
      <c r="AH9" s="1"/>
      <c r="AI9" s="1"/>
    </row>
    <row r="10" spans="1:35" x14ac:dyDescent="0.25">
      <c r="A10" s="8"/>
      <c r="B10" s="4" t="s">
        <v>310</v>
      </c>
      <c r="C10" s="66" t="s">
        <v>311</v>
      </c>
      <c r="D10" s="1"/>
      <c r="E10" s="7"/>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x14ac:dyDescent="0.25">
      <c r="A11" s="8"/>
      <c r="B11" s="4" t="s">
        <v>312</v>
      </c>
      <c r="C11" s="66" t="s">
        <v>313</v>
      </c>
      <c r="D11" s="1"/>
      <c r="E11" s="7"/>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x14ac:dyDescent="0.25">
      <c r="A12" s="8"/>
      <c r="B12" s="4" t="s">
        <v>314</v>
      </c>
      <c r="C12" s="66" t="s">
        <v>315</v>
      </c>
      <c r="D12" s="1"/>
      <c r="E12" s="7"/>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x14ac:dyDescent="0.25">
      <c r="A13" s="8"/>
      <c r="B13" s="4" t="s">
        <v>316</v>
      </c>
      <c r="C13" s="66" t="s">
        <v>311</v>
      </c>
      <c r="D13" s="1"/>
      <c r="E13" s="7"/>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x14ac:dyDescent="0.25">
      <c r="A14" s="8"/>
      <c r="B14" s="4" t="s">
        <v>317</v>
      </c>
      <c r="C14" s="66" t="s">
        <v>318</v>
      </c>
      <c r="D14" s="1"/>
      <c r="E14" s="7"/>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x14ac:dyDescent="0.25">
      <c r="A15" s="8"/>
      <c r="B15" s="4" t="s">
        <v>319</v>
      </c>
      <c r="C15" s="66" t="s">
        <v>320</v>
      </c>
      <c r="D15" s="1"/>
      <c r="E15" s="7"/>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x14ac:dyDescent="0.25">
      <c r="A16" s="8"/>
      <c r="B16" s="4" t="s">
        <v>321</v>
      </c>
      <c r="C16" s="66" t="s">
        <v>318</v>
      </c>
      <c r="D16" s="1"/>
      <c r="E16" s="7"/>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ht="15.75" customHeight="1" x14ac:dyDescent="0.25">
      <c r="A17" s="1"/>
      <c r="B17" s="398" t="s">
        <v>322</v>
      </c>
      <c r="C17" s="399"/>
      <c r="Q17" s="1"/>
      <c r="R17" s="1"/>
      <c r="S17" s="1"/>
      <c r="T17" s="1"/>
      <c r="U17" s="1"/>
      <c r="V17" s="1"/>
      <c r="W17" s="1"/>
      <c r="X17" s="1"/>
      <c r="Y17" s="1"/>
      <c r="Z17" s="1"/>
      <c r="AA17" s="1"/>
      <c r="AB17" s="1"/>
      <c r="AC17" s="1"/>
      <c r="AD17" s="1"/>
      <c r="AE17" s="1"/>
      <c r="AF17" s="1"/>
      <c r="AG17" s="1"/>
      <c r="AH17" s="1"/>
      <c r="AI17" s="1"/>
    </row>
    <row r="18" spans="1:35" x14ac:dyDescent="0.25">
      <c r="A18" s="8"/>
      <c r="B18" s="4" t="s">
        <v>323</v>
      </c>
      <c r="C18" s="66" t="s">
        <v>311</v>
      </c>
      <c r="D18" s="1"/>
      <c r="E18" s="7"/>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25">
      <c r="A19" s="8"/>
      <c r="B19" s="4" t="s">
        <v>324</v>
      </c>
      <c r="C19" s="66" t="s">
        <v>311</v>
      </c>
      <c r="D19" s="1"/>
      <c r="E19" s="7"/>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25">
      <c r="A20" s="8"/>
      <c r="B20" s="4" t="s">
        <v>325</v>
      </c>
      <c r="C20" s="66" t="s">
        <v>313</v>
      </c>
      <c r="D20" s="1"/>
      <c r="E20" s="7"/>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25">
      <c r="A21" s="8"/>
      <c r="B21" s="4" t="s">
        <v>326</v>
      </c>
      <c r="C21" s="66" t="s">
        <v>311</v>
      </c>
      <c r="D21" s="1"/>
      <c r="E21" s="7"/>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25">
      <c r="A22" s="8"/>
      <c r="B22" s="4" t="s">
        <v>327</v>
      </c>
      <c r="C22" s="66" t="s">
        <v>311</v>
      </c>
      <c r="D22" s="1"/>
      <c r="E22" s="7"/>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25">
      <c r="A23" s="8"/>
      <c r="B23" s="4" t="s">
        <v>328</v>
      </c>
      <c r="C23" s="66" t="s">
        <v>311</v>
      </c>
      <c r="D23" s="1"/>
      <c r="E23" s="7"/>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25">
      <c r="A24" s="8"/>
      <c r="B24" s="4" t="s">
        <v>329</v>
      </c>
      <c r="C24" s="66" t="s">
        <v>313</v>
      </c>
      <c r="D24" s="1"/>
      <c r="E24" s="7"/>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25">
      <c r="A25" s="8"/>
      <c r="B25" s="6" t="s">
        <v>330</v>
      </c>
      <c r="C25" s="130" t="s">
        <v>313</v>
      </c>
      <c r="D25" s="1"/>
      <c r="E25" s="7"/>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25">
      <c r="A26" s="8"/>
      <c r="B26" s="4" t="s">
        <v>331</v>
      </c>
      <c r="C26" s="66" t="s">
        <v>313</v>
      </c>
      <c r="D26" s="1"/>
      <c r="E26" s="7"/>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25">
      <c r="A27" s="8"/>
      <c r="B27" s="4" t="s">
        <v>332</v>
      </c>
      <c r="C27" s="66" t="s">
        <v>333</v>
      </c>
      <c r="D27" s="1"/>
      <c r="E27" s="7"/>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25">
      <c r="A28" s="8"/>
      <c r="B28" s="4" t="s">
        <v>334</v>
      </c>
      <c r="C28" s="66" t="s">
        <v>313</v>
      </c>
      <c r="D28" s="1"/>
      <c r="E28" s="7"/>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25">
      <c r="A29" s="8"/>
      <c r="B29" s="4" t="s">
        <v>335</v>
      </c>
      <c r="C29" s="66" t="s">
        <v>336</v>
      </c>
      <c r="D29" s="1"/>
      <c r="E29" s="7"/>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25">
      <c r="A30" s="8"/>
      <c r="B30" s="4" t="s">
        <v>337</v>
      </c>
      <c r="C30" s="66" t="s">
        <v>338</v>
      </c>
      <c r="D30" s="1"/>
      <c r="E30" s="7"/>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25">
      <c r="A31" s="8"/>
      <c r="B31" s="6" t="s">
        <v>339</v>
      </c>
      <c r="C31" s="130" t="s">
        <v>340</v>
      </c>
      <c r="D31" s="1"/>
      <c r="E31" s="7"/>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25">
      <c r="A32" s="20"/>
      <c r="B32" s="86" t="s">
        <v>341</v>
      </c>
      <c r="C32" s="87" t="s">
        <v>320</v>
      </c>
      <c r="D32" s="8"/>
      <c r="E32" s="7"/>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25">
      <c r="A33" s="8"/>
      <c r="B33" s="85"/>
      <c r="C33" s="85"/>
      <c r="D33" s="1"/>
      <c r="E33" s="7"/>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25">
      <c r="A34" s="8"/>
      <c r="B34" s="8"/>
      <c r="C34" s="8"/>
      <c r="D34" s="1"/>
      <c r="E34" s="7"/>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25">
      <c r="A35" s="8"/>
      <c r="B35" s="8"/>
      <c r="C35" s="8"/>
      <c r="D35" s="1"/>
      <c r="E35" s="7"/>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25">
      <c r="A36" s="8"/>
      <c r="B36" s="8"/>
      <c r="C36" s="8"/>
      <c r="D36" s="1"/>
      <c r="E36" s="7"/>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25">
      <c r="A37" s="8"/>
      <c r="B37" s="8"/>
      <c r="C37" s="8"/>
      <c r="D37" s="1"/>
      <c r="E37" s="7"/>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25">
      <c r="A38" s="8"/>
      <c r="B38" s="8"/>
      <c r="C38" s="8"/>
      <c r="D38" s="1"/>
      <c r="E38" s="7"/>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25">
      <c r="A39" s="8"/>
      <c r="B39" s="8"/>
      <c r="C39" s="8"/>
      <c r="D39" s="1"/>
      <c r="E39" s="7"/>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25">
      <c r="A40" s="8"/>
      <c r="B40" s="8"/>
      <c r="C40" s="8"/>
      <c r="D40" s="1"/>
      <c r="E40" s="7"/>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x14ac:dyDescent="0.25">
      <c r="A41" s="8"/>
      <c r="B41" s="8"/>
      <c r="C41" s="8"/>
      <c r="D41" s="1"/>
      <c r="E41" s="7"/>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x14ac:dyDescent="0.25">
      <c r="A42" s="8"/>
      <c r="B42" s="8"/>
      <c r="C42" s="8"/>
      <c r="D42" s="1"/>
      <c r="E42" s="7"/>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x14ac:dyDescent="0.25">
      <c r="A43" s="8"/>
      <c r="B43" s="8"/>
      <c r="C43" s="8"/>
      <c r="D43" s="1"/>
      <c r="E43" s="7"/>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x14ac:dyDescent="0.25">
      <c r="A44" s="8"/>
      <c r="B44" s="8"/>
      <c r="C44" s="8"/>
      <c r="D44" s="1"/>
      <c r="E44" s="7"/>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x14ac:dyDescent="0.25">
      <c r="A45" s="8"/>
      <c r="B45" s="8"/>
      <c r="C45" s="8"/>
      <c r="D45" s="1"/>
      <c r="E45" s="7"/>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x14ac:dyDescent="0.25">
      <c r="A46" s="8"/>
      <c r="B46" s="8"/>
      <c r="C46" s="8"/>
      <c r="D46" s="1"/>
      <c r="E46" s="7"/>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x14ac:dyDescent="0.25">
      <c r="A47" s="8"/>
      <c r="B47" s="8"/>
      <c r="C47" s="8"/>
      <c r="D47" s="1"/>
      <c r="E47" s="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x14ac:dyDescent="0.25">
      <c r="A48" s="8"/>
      <c r="B48" s="8"/>
      <c r="C48" s="8"/>
      <c r="D48" s="1"/>
      <c r="E48" s="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x14ac:dyDescent="0.25">
      <c r="A49" s="8"/>
      <c r="B49" s="8"/>
      <c r="C49" s="8"/>
      <c r="D49" s="1"/>
      <c r="E49" s="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x14ac:dyDescent="0.25">
      <c r="A50" s="8"/>
      <c r="B50" s="8"/>
      <c r="C50" s="8"/>
      <c r="D50" s="1"/>
      <c r="E50" s="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x14ac:dyDescent="0.25">
      <c r="A51" s="8"/>
      <c r="B51" s="8"/>
      <c r="C51" s="8"/>
      <c r="D51" s="1"/>
      <c r="E51" s="7"/>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x14ac:dyDescent="0.25">
      <c r="A52" s="8"/>
      <c r="B52" s="8"/>
      <c r="C52" s="8"/>
      <c r="D52" s="1"/>
      <c r="E52" s="7"/>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x14ac:dyDescent="0.25">
      <c r="A53" s="8"/>
      <c r="B53" s="8"/>
      <c r="C53" s="8"/>
      <c r="D53" s="1"/>
      <c r="E53" s="7"/>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x14ac:dyDescent="0.25">
      <c r="A54" s="8"/>
      <c r="B54" s="8"/>
      <c r="C54" s="8"/>
      <c r="D54" s="1"/>
      <c r="E54" s="7"/>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x14ac:dyDescent="0.25">
      <c r="A55" s="8"/>
      <c r="B55" s="8"/>
      <c r="C55" s="8"/>
      <c r="D55" s="1"/>
      <c r="E55" s="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x14ac:dyDescent="0.25">
      <c r="A56" s="8"/>
      <c r="B56" s="8"/>
      <c r="C56" s="8"/>
      <c r="D56" s="1"/>
      <c r="E56" s="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x14ac:dyDescent="0.25">
      <c r="A57" s="8"/>
      <c r="B57" s="8"/>
      <c r="C57" s="8"/>
      <c r="D57" s="1"/>
      <c r="E57" s="7"/>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x14ac:dyDescent="0.25">
      <c r="A58" s="8"/>
      <c r="B58" s="8"/>
      <c r="C58" s="8"/>
      <c r="D58" s="1"/>
      <c r="E58" s="7"/>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x14ac:dyDescent="0.25">
      <c r="A59" s="8"/>
      <c r="B59" s="8"/>
      <c r="C59" s="8"/>
      <c r="D59" s="1"/>
      <c r="E59" s="7"/>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x14ac:dyDescent="0.25">
      <c r="A60" s="8"/>
      <c r="B60" s="8"/>
      <c r="C60" s="8"/>
      <c r="D60" s="1"/>
      <c r="E60" s="7"/>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x14ac:dyDescent="0.25">
      <c r="A61" s="8"/>
      <c r="B61" s="8"/>
      <c r="C61" s="8"/>
      <c r="D61" s="1"/>
      <c r="E61" s="7"/>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x14ac:dyDescent="0.25">
      <c r="A62" s="8"/>
      <c r="B62" s="8"/>
      <c r="C62" s="8"/>
      <c r="D62" s="1"/>
      <c r="E62" s="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x14ac:dyDescent="0.25">
      <c r="A63" s="8"/>
      <c r="B63" s="8"/>
      <c r="C63" s="8"/>
      <c r="D63" s="1"/>
      <c r="E63" s="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x14ac:dyDescent="0.25">
      <c r="A64" s="8"/>
      <c r="B64" s="8"/>
      <c r="C64" s="8"/>
      <c r="D64" s="1"/>
      <c r="E64" s="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x14ac:dyDescent="0.25">
      <c r="A65" s="8"/>
      <c r="B65" s="8"/>
      <c r="C65" s="8"/>
      <c r="D65" s="1"/>
      <c r="E65" s="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x14ac:dyDescent="0.25">
      <c r="A66" s="8"/>
      <c r="B66" s="8"/>
      <c r="C66" s="8"/>
      <c r="D66" s="1"/>
      <c r="E66" s="7"/>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x14ac:dyDescent="0.25">
      <c r="A67" s="8"/>
      <c r="B67" s="8"/>
      <c r="C67" s="8"/>
      <c r="D67" s="1"/>
      <c r="E67" s="7"/>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x14ac:dyDescent="0.25">
      <c r="A68" s="8"/>
      <c r="B68" s="8"/>
      <c r="C68" s="8"/>
      <c r="D68" s="1"/>
      <c r="E68" s="7"/>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x14ac:dyDescent="0.25">
      <c r="A69" s="8"/>
      <c r="B69" s="8"/>
      <c r="C69" s="8"/>
      <c r="D69" s="1"/>
      <c r="E69" s="7"/>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x14ac:dyDescent="0.25">
      <c r="A70" s="8"/>
      <c r="B70" s="8"/>
      <c r="C70" s="8"/>
      <c r="D70" s="1"/>
      <c r="E70" s="7"/>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x14ac:dyDescent="0.25">
      <c r="A71" s="8"/>
      <c r="B71" s="8"/>
      <c r="C71" s="8"/>
      <c r="D71" s="1"/>
      <c r="E71" s="7"/>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x14ac:dyDescent="0.25">
      <c r="A72" s="8"/>
      <c r="B72" s="8"/>
      <c r="C72" s="8"/>
      <c r="D72" s="1"/>
      <c r="E72" s="7"/>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x14ac:dyDescent="0.25">
      <c r="A73" s="8"/>
      <c r="B73" s="8"/>
      <c r="C73" s="8"/>
      <c r="D73" s="1"/>
      <c r="E73" s="7"/>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x14ac:dyDescent="0.25">
      <c r="A74" s="8"/>
      <c r="B74" s="8"/>
      <c r="C74" s="8"/>
      <c r="D74" s="1"/>
      <c r="E74" s="7"/>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x14ac:dyDescent="0.25">
      <c r="A75" s="8"/>
      <c r="B75" s="8"/>
      <c r="C75" s="8"/>
      <c r="D75" s="1"/>
      <c r="E75" s="7"/>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x14ac:dyDescent="0.25">
      <c r="A76" s="8"/>
      <c r="B76" s="8"/>
      <c r="C76" s="8"/>
      <c r="D76" s="1"/>
      <c r="E76" s="7"/>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x14ac:dyDescent="0.25">
      <c r="A77" s="8"/>
      <c r="B77" s="8"/>
      <c r="C77" s="8"/>
      <c r="D77" s="1"/>
      <c r="E77" s="7"/>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x14ac:dyDescent="0.25">
      <c r="A78" s="8"/>
      <c r="B78" s="8"/>
      <c r="C78" s="8"/>
      <c r="D78" s="1"/>
      <c r="E78" s="7"/>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x14ac:dyDescent="0.25">
      <c r="A79" s="8"/>
      <c r="B79" s="8"/>
      <c r="C79" s="8"/>
      <c r="D79" s="1"/>
      <c r="E79" s="7"/>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x14ac:dyDescent="0.25">
      <c r="A80" s="8"/>
      <c r="B80" s="8"/>
      <c r="C80" s="8"/>
      <c r="D80" s="1"/>
      <c r="E80" s="7"/>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x14ac:dyDescent="0.25">
      <c r="A81" s="8"/>
      <c r="B81" s="8"/>
      <c r="C81" s="8"/>
      <c r="D81" s="1"/>
      <c r="E81" s="7"/>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x14ac:dyDescent="0.25">
      <c r="A82" s="8"/>
      <c r="B82" s="8"/>
      <c r="C82" s="8"/>
      <c r="D82" s="1"/>
      <c r="E82" s="7"/>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x14ac:dyDescent="0.25">
      <c r="A83" s="8"/>
      <c r="B83" s="8"/>
      <c r="C83" s="8"/>
      <c r="D83" s="1"/>
      <c r="E83" s="7"/>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x14ac:dyDescent="0.25">
      <c r="A84" s="8"/>
      <c r="B84" s="8"/>
      <c r="C84" s="8"/>
      <c r="D84" s="1"/>
      <c r="E84" s="7"/>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x14ac:dyDescent="0.25">
      <c r="A85" s="8"/>
      <c r="B85" s="8"/>
      <c r="C85" s="8"/>
      <c r="D85" s="1"/>
      <c r="E85" s="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x14ac:dyDescent="0.25">
      <c r="A86" s="8"/>
      <c r="B86" s="8"/>
      <c r="C86" s="8"/>
      <c r="D86" s="1"/>
      <c r="E86" s="7"/>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x14ac:dyDescent="0.25">
      <c r="A87" s="8"/>
      <c r="B87" s="8"/>
      <c r="C87" s="8"/>
      <c r="D87" s="1"/>
      <c r="E87" s="7"/>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x14ac:dyDescent="0.25">
      <c r="A88" s="8"/>
      <c r="B88" s="8"/>
      <c r="C88" s="8"/>
      <c r="D88" s="1"/>
      <c r="E88" s="7"/>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8"/>
      <c r="B89" s="8"/>
      <c r="C89" s="8"/>
      <c r="D89" s="1"/>
      <c r="E89" s="7"/>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x14ac:dyDescent="0.25">
      <c r="A90" s="8"/>
      <c r="B90" s="8"/>
      <c r="C90" s="8"/>
      <c r="D90" s="1"/>
      <c r="E90" s="7"/>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x14ac:dyDescent="0.25">
      <c r="A91" s="8"/>
      <c r="B91" s="8"/>
      <c r="C91" s="8"/>
      <c r="D91" s="1"/>
      <c r="E91" s="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x14ac:dyDescent="0.25">
      <c r="A92" s="8"/>
      <c r="B92" s="8"/>
      <c r="C92" s="8"/>
      <c r="D92" s="1"/>
      <c r="E92" s="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x14ac:dyDescent="0.25">
      <c r="A93" s="8"/>
      <c r="B93" s="8"/>
      <c r="C93" s="8"/>
      <c r="D93" s="1"/>
      <c r="E93" s="7"/>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x14ac:dyDescent="0.25">
      <c r="A94" s="8"/>
      <c r="B94" s="8"/>
      <c r="C94" s="8"/>
      <c r="D94" s="1"/>
      <c r="E94" s="7"/>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x14ac:dyDescent="0.25">
      <c r="A95" s="8"/>
      <c r="B95" s="8"/>
      <c r="C95" s="8"/>
      <c r="D95" s="1"/>
      <c r="E95" s="7"/>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x14ac:dyDescent="0.25">
      <c r="A96" s="8"/>
      <c r="B96" s="8"/>
      <c r="C96" s="8"/>
      <c r="D96" s="1"/>
      <c r="E96" s="7"/>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x14ac:dyDescent="0.25">
      <c r="A97" s="8"/>
      <c r="B97" s="8"/>
      <c r="C97" s="8"/>
      <c r="D97" s="1"/>
      <c r="E97" s="7"/>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x14ac:dyDescent="0.25">
      <c r="A98" s="8"/>
      <c r="B98" s="8"/>
      <c r="C98" s="8"/>
      <c r="D98" s="1"/>
      <c r="E98" s="7"/>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x14ac:dyDescent="0.25">
      <c r="A99" s="8"/>
      <c r="B99" s="8"/>
      <c r="C99" s="8"/>
      <c r="D99" s="1"/>
      <c r="E99" s="7"/>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x14ac:dyDescent="0.25">
      <c r="A100" s="8"/>
      <c r="B100" s="8"/>
      <c r="C100" s="8"/>
      <c r="D100" s="1"/>
      <c r="E100" s="7"/>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x14ac:dyDescent="0.25">
      <c r="A101" s="8"/>
      <c r="B101" s="8"/>
      <c r="C101" s="8"/>
      <c r="D101" s="1"/>
      <c r="E101" s="7"/>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x14ac:dyDescent="0.25">
      <c r="A102" s="8"/>
      <c r="B102" s="8"/>
      <c r="C102" s="8"/>
      <c r="D102" s="1"/>
      <c r="E102" s="7"/>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x14ac:dyDescent="0.25">
      <c r="A103" s="8"/>
      <c r="B103" s="8"/>
      <c r="C103" s="8"/>
      <c r="D103" s="1"/>
      <c r="E103" s="7"/>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x14ac:dyDescent="0.25">
      <c r="A104" s="8"/>
      <c r="B104" s="8"/>
      <c r="C104" s="8"/>
      <c r="D104" s="1"/>
      <c r="E104" s="7"/>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x14ac:dyDescent="0.25">
      <c r="A105" s="8"/>
      <c r="B105" s="8"/>
      <c r="C105" s="8"/>
      <c r="D105" s="1"/>
      <c r="E105" s="7"/>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x14ac:dyDescent="0.25">
      <c r="A106" s="8"/>
      <c r="B106" s="8"/>
      <c r="C106" s="8"/>
      <c r="D106" s="1"/>
      <c r="E106" s="7"/>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x14ac:dyDescent="0.25">
      <c r="A107" s="8"/>
      <c r="B107" s="8"/>
      <c r="C107" s="8"/>
      <c r="D107" s="1"/>
      <c r="E107" s="7"/>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8"/>
      <c r="B108" s="8"/>
      <c r="C108" s="8"/>
      <c r="D108" s="1"/>
      <c r="E108" s="7"/>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8"/>
      <c r="B109" s="8"/>
      <c r="C109" s="8"/>
      <c r="D109" s="1"/>
      <c r="E109" s="7"/>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sheetData>
  <sheetProtection algorithmName="SHA-512" hashValue="op8qfJbUZZNFg2sEwL9IdEomWCOBdi1DqK6e1Jdi31RSScolWqOlb3AByaaSWoK5m0W+25mYUNtqV0CEk8suRA==" saltValue="FD6l3mobu40Q9BnCP8M/7Q==" spinCount="100000" sheet="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B9E4F-3C3C-4387-A7CC-1B9763FCD12A}">
  <dimension ref="A1:BS87"/>
  <sheetViews>
    <sheetView zoomScale="107" zoomScaleNormal="100" workbookViewId="0"/>
  </sheetViews>
  <sheetFormatPr defaultRowHeight="15" x14ac:dyDescent="0.25"/>
  <cols>
    <col min="1" max="1" width="4.42578125" customWidth="1"/>
    <col min="2" max="2" width="17.7109375" customWidth="1"/>
    <col min="3" max="3" width="90.7109375" customWidth="1"/>
    <col min="4" max="4" width="19.7109375" customWidth="1"/>
    <col min="5" max="5" width="9.140625" style="77"/>
    <col min="6" max="6" width="9.140625" style="81"/>
    <col min="7" max="71" width="9.140625" style="77"/>
  </cols>
  <sheetData>
    <row r="1" spans="1:71" ht="32.25" x14ac:dyDescent="0.25">
      <c r="A1" s="1"/>
      <c r="B1" s="2" t="s">
        <v>375</v>
      </c>
      <c r="C1" s="2"/>
      <c r="D1" s="2"/>
    </row>
    <row r="2" spans="1:71" ht="15" customHeight="1" x14ac:dyDescent="0.25">
      <c r="A2" s="1"/>
      <c r="B2" s="23"/>
      <c r="C2" s="23"/>
      <c r="D2" s="23"/>
      <c r="E2" s="88"/>
      <c r="F2" s="89"/>
      <c r="G2" s="88"/>
      <c r="H2" s="88"/>
      <c r="I2" s="89"/>
      <c r="J2" s="81"/>
      <c r="Q2" s="81"/>
    </row>
    <row r="3" spans="1:71" s="70" customFormat="1" ht="15.75" x14ac:dyDescent="0.25">
      <c r="A3" s="68"/>
      <c r="B3" s="71" t="s">
        <v>376</v>
      </c>
      <c r="C3" s="71"/>
      <c r="D3" s="69"/>
      <c r="E3" s="69"/>
      <c r="F3" s="69"/>
      <c r="G3" s="69"/>
      <c r="H3" s="69"/>
      <c r="I3" s="74"/>
      <c r="J3" s="80"/>
      <c r="K3" s="78"/>
      <c r="L3" s="78"/>
      <c r="M3" s="78"/>
      <c r="N3" s="78"/>
      <c r="O3" s="78"/>
      <c r="P3" s="78"/>
      <c r="Q3" s="82"/>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75" x14ac:dyDescent="0.25">
      <c r="A4" s="7"/>
      <c r="B4" s="395" t="s">
        <v>377</v>
      </c>
      <c r="C4" s="395"/>
      <c r="D4" s="396" t="s">
        <v>378</v>
      </c>
      <c r="R4" s="1"/>
      <c r="S4" s="1"/>
      <c r="T4" s="1"/>
      <c r="U4" s="1"/>
      <c r="V4" s="1"/>
      <c r="W4" s="1"/>
      <c r="X4" s="1"/>
      <c r="Y4" s="1"/>
      <c r="Z4" s="1"/>
      <c r="AA4" s="1"/>
      <c r="AB4" s="1"/>
      <c r="AC4" s="1"/>
      <c r="AD4" s="1"/>
      <c r="AE4" s="1"/>
      <c r="AF4" s="1"/>
      <c r="AG4" s="1"/>
      <c r="AH4" s="1"/>
      <c r="AI4" s="1"/>
      <c r="AJ4" s="1"/>
    </row>
    <row r="5" spans="1:71" ht="15.75" customHeight="1" x14ac:dyDescent="0.25">
      <c r="A5" s="1"/>
      <c r="B5" s="398" t="s">
        <v>379</v>
      </c>
      <c r="C5" s="398"/>
      <c r="D5" s="399"/>
      <c r="R5" s="1"/>
      <c r="S5" s="1"/>
      <c r="T5" s="1"/>
      <c r="U5" s="1"/>
      <c r="V5" s="1"/>
      <c r="W5" s="1"/>
      <c r="X5" s="1"/>
      <c r="Y5" s="1"/>
      <c r="Z5" s="1"/>
      <c r="AA5" s="1"/>
      <c r="AB5" s="1"/>
      <c r="AC5" s="1"/>
      <c r="AD5" s="1"/>
      <c r="AE5" s="1"/>
      <c r="AF5" s="1"/>
      <c r="AG5" s="1"/>
      <c r="AH5" s="1"/>
      <c r="AI5" s="1"/>
      <c r="AJ5" s="1"/>
    </row>
    <row r="6" spans="1:71" ht="15" customHeight="1" x14ac:dyDescent="0.25">
      <c r="A6" s="7"/>
      <c r="B6" s="17" t="s">
        <v>380</v>
      </c>
      <c r="C6" s="393" t="s">
        <v>381</v>
      </c>
      <c r="D6" s="587" t="s">
        <v>725</v>
      </c>
      <c r="E6" s="92"/>
      <c r="R6" s="1"/>
      <c r="S6" s="1"/>
      <c r="T6" s="1"/>
      <c r="U6" s="1"/>
      <c r="V6" s="1"/>
      <c r="W6" s="1"/>
      <c r="X6" s="1"/>
      <c r="Y6" s="1"/>
      <c r="Z6" s="1"/>
      <c r="AA6" s="1"/>
      <c r="AB6" s="1"/>
      <c r="AC6" s="1"/>
      <c r="AD6" s="1"/>
      <c r="AE6" s="1"/>
      <c r="AF6" s="1"/>
      <c r="AG6" s="1"/>
      <c r="AH6" s="1"/>
      <c r="AI6" s="1"/>
      <c r="AJ6" s="1"/>
    </row>
    <row r="7" spans="1:71" ht="15.75" customHeight="1" x14ac:dyDescent="0.25">
      <c r="A7" s="1"/>
      <c r="B7" s="6" t="s">
        <v>382</v>
      </c>
      <c r="C7" s="6" t="s">
        <v>383</v>
      </c>
      <c r="D7" s="588"/>
      <c r="E7" s="92"/>
      <c r="Z7" s="1"/>
      <c r="AA7" s="1"/>
      <c r="AB7" s="1"/>
      <c r="AC7" s="1"/>
      <c r="AD7" s="1"/>
      <c r="AE7" s="1"/>
      <c r="AF7" s="1"/>
      <c r="AG7" s="1"/>
      <c r="AH7" s="1"/>
      <c r="AI7" s="1"/>
      <c r="AJ7" s="1"/>
    </row>
    <row r="8" spans="1:71" ht="15.75" customHeight="1" x14ac:dyDescent="0.25">
      <c r="A8" s="1"/>
      <c r="B8" s="398" t="s">
        <v>384</v>
      </c>
      <c r="C8" s="398"/>
      <c r="D8" s="399"/>
      <c r="R8" s="1"/>
      <c r="S8" s="1"/>
      <c r="T8" s="1"/>
      <c r="U8" s="1"/>
      <c r="V8" s="1"/>
      <c r="W8" s="1"/>
      <c r="X8" s="1"/>
      <c r="Y8" s="1"/>
      <c r="Z8" s="1"/>
      <c r="AA8" s="1"/>
      <c r="AB8" s="1"/>
      <c r="AC8" s="1"/>
      <c r="AD8" s="1"/>
      <c r="AE8" s="1"/>
      <c r="AF8" s="1"/>
      <c r="AG8" s="1"/>
      <c r="AH8" s="1"/>
      <c r="AI8" s="1"/>
      <c r="AJ8" s="1"/>
    </row>
    <row r="9" spans="1:71" ht="30" x14ac:dyDescent="0.25">
      <c r="A9" s="8"/>
      <c r="B9" s="17" t="s">
        <v>385</v>
      </c>
      <c r="C9" s="45" t="s">
        <v>386</v>
      </c>
      <c r="D9" s="587" t="s">
        <v>725</v>
      </c>
      <c r="E9" s="92"/>
      <c r="F9" s="7"/>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71" x14ac:dyDescent="0.25">
      <c r="A10" s="8"/>
      <c r="B10" s="6" t="s">
        <v>387</v>
      </c>
      <c r="C10" s="6" t="s">
        <v>388</v>
      </c>
      <c r="D10" s="587"/>
      <c r="E10" s="92"/>
      <c r="F10" s="7"/>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row>
    <row r="11" spans="1:71" x14ac:dyDescent="0.25">
      <c r="A11" s="8"/>
      <c r="B11" s="6" t="s">
        <v>389</v>
      </c>
      <c r="C11" s="6" t="s">
        <v>390</v>
      </c>
      <c r="D11" s="587"/>
      <c r="E11" s="92"/>
      <c r="F11" s="7"/>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71" x14ac:dyDescent="0.25">
      <c r="A12" s="8"/>
      <c r="B12" s="6" t="s">
        <v>391</v>
      </c>
      <c r="C12" s="6" t="s">
        <v>392</v>
      </c>
      <c r="D12" s="588"/>
      <c r="E12" s="92"/>
      <c r="F12" s="7"/>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71" x14ac:dyDescent="0.25">
      <c r="A13" s="8"/>
      <c r="B13" s="398" t="s">
        <v>393</v>
      </c>
      <c r="C13" s="398"/>
      <c r="D13" s="399"/>
      <c r="E13" s="1"/>
      <c r="F13" s="7"/>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71" x14ac:dyDescent="0.25">
      <c r="A14" s="8"/>
      <c r="B14" s="17" t="s">
        <v>394</v>
      </c>
      <c r="C14" s="17" t="s">
        <v>395</v>
      </c>
      <c r="D14" s="589" t="s">
        <v>726</v>
      </c>
      <c r="E14" s="92"/>
      <c r="F14" s="7"/>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71" x14ac:dyDescent="0.25">
      <c r="A15" s="8"/>
      <c r="B15" s="17" t="s">
        <v>396</v>
      </c>
      <c r="C15" s="17" t="s">
        <v>397</v>
      </c>
      <c r="D15" s="589"/>
      <c r="E15" s="92"/>
      <c r="F15" s="7"/>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71" ht="15.75" customHeight="1" x14ac:dyDescent="0.25">
      <c r="A16" s="8"/>
      <c r="B16" s="17" t="s">
        <v>398</v>
      </c>
      <c r="C16" s="17" t="s">
        <v>399</v>
      </c>
      <c r="D16" s="590"/>
      <c r="E16" s="92"/>
      <c r="F16" s="7"/>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36" x14ac:dyDescent="0.25">
      <c r="A17" s="8"/>
      <c r="B17" s="398" t="s">
        <v>400</v>
      </c>
      <c r="C17" s="398"/>
      <c r="D17" s="399"/>
      <c r="E17" s="1"/>
      <c r="F17" s="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row>
    <row r="18" spans="1:36" x14ac:dyDescent="0.25">
      <c r="A18" s="20"/>
      <c r="B18" s="237" t="s">
        <v>401</v>
      </c>
      <c r="C18" s="237" t="s">
        <v>402</v>
      </c>
      <c r="D18" s="397" t="s">
        <v>728</v>
      </c>
      <c r="E18" s="93"/>
      <c r="F18" s="7"/>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x14ac:dyDescent="0.25">
      <c r="A19" s="8"/>
      <c r="B19" s="85"/>
      <c r="C19" s="85"/>
      <c r="D19" s="85"/>
      <c r="E19" s="1"/>
      <c r="F19" s="7"/>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x14ac:dyDescent="0.25">
      <c r="A20" s="8"/>
      <c r="B20" s="8"/>
      <c r="C20" s="8"/>
      <c r="D20" s="8"/>
      <c r="E20" s="1"/>
      <c r="F20" s="7"/>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x14ac:dyDescent="0.25">
      <c r="A21" s="8"/>
      <c r="B21" s="8"/>
      <c r="C21" s="8"/>
      <c r="D21" s="8"/>
      <c r="E21" s="1"/>
      <c r="F21" s="7"/>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36" x14ac:dyDescent="0.25">
      <c r="A22" s="8"/>
      <c r="B22" s="8"/>
      <c r="C22" s="8"/>
      <c r="D22" s="8"/>
      <c r="E22" s="1"/>
      <c r="F22" s="7"/>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5">
      <c r="A23" s="8"/>
      <c r="B23" s="8"/>
      <c r="C23" s="8"/>
      <c r="D23" s="8"/>
      <c r="E23" s="1"/>
      <c r="F23" s="7"/>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8"/>
      <c r="B24" s="8"/>
      <c r="C24" s="8"/>
      <c r="D24" s="8"/>
      <c r="E24" s="1"/>
      <c r="F24" s="7"/>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8"/>
      <c r="B25" s="8"/>
      <c r="C25" s="8"/>
      <c r="D25" s="8"/>
      <c r="E25" s="1"/>
      <c r="F25" s="7"/>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x14ac:dyDescent="0.25">
      <c r="A26" s="8"/>
      <c r="B26" s="8"/>
      <c r="C26" s="8"/>
      <c r="D26" s="8"/>
      <c r="E26" s="1"/>
      <c r="F26" s="7"/>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8"/>
      <c r="B27" s="8"/>
      <c r="C27" s="8"/>
      <c r="D27" s="8"/>
      <c r="E27" s="1"/>
      <c r="F27" s="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8"/>
      <c r="B28" s="8"/>
      <c r="C28" s="8"/>
      <c r="D28" s="8"/>
      <c r="E28" s="1"/>
      <c r="F28" s="7"/>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8"/>
      <c r="B29" s="8"/>
      <c r="C29" s="8"/>
      <c r="D29" s="8"/>
      <c r="E29" s="1"/>
      <c r="F29" s="7"/>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x14ac:dyDescent="0.25">
      <c r="A30" s="8"/>
      <c r="B30" s="8"/>
      <c r="C30" s="8"/>
      <c r="D30" s="8"/>
      <c r="E30" s="1"/>
      <c r="F30" s="7"/>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8"/>
      <c r="B31" s="8"/>
      <c r="C31" s="8"/>
      <c r="D31" s="8"/>
      <c r="E31" s="1"/>
      <c r="F31" s="7"/>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8"/>
      <c r="B32" s="8"/>
      <c r="C32" s="8"/>
      <c r="D32" s="8"/>
      <c r="E32" s="1"/>
      <c r="F32" s="7"/>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8"/>
      <c r="B33" s="8"/>
      <c r="C33" s="8"/>
      <c r="D33" s="8"/>
      <c r="E33" s="1"/>
      <c r="F33" s="7"/>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x14ac:dyDescent="0.25">
      <c r="A34" s="8"/>
      <c r="B34" s="8"/>
      <c r="C34" s="8"/>
      <c r="D34" s="8"/>
      <c r="E34" s="1"/>
      <c r="F34" s="7"/>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x14ac:dyDescent="0.25">
      <c r="A35" s="8"/>
      <c r="B35" s="8"/>
      <c r="C35" s="8"/>
      <c r="D35" s="8"/>
      <c r="E35" s="1"/>
      <c r="F35" s="7"/>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25">
      <c r="A36" s="8"/>
      <c r="B36" s="8"/>
      <c r="C36" s="8"/>
      <c r="D36" s="8"/>
      <c r="E36" s="1"/>
      <c r="F36" s="7"/>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8"/>
      <c r="B37" s="8"/>
      <c r="C37" s="8"/>
      <c r="D37" s="8"/>
      <c r="E37" s="1"/>
      <c r="F37" s="7"/>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x14ac:dyDescent="0.25">
      <c r="A38" s="8"/>
      <c r="B38" s="8"/>
      <c r="C38" s="8"/>
      <c r="D38" s="8"/>
      <c r="E38" s="1"/>
      <c r="F38" s="7"/>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x14ac:dyDescent="0.25">
      <c r="A39" s="8"/>
      <c r="B39" s="8"/>
      <c r="C39" s="8"/>
      <c r="D39" s="8"/>
      <c r="E39" s="1"/>
      <c r="F39" s="7"/>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8"/>
      <c r="B40" s="8"/>
      <c r="C40" s="8"/>
      <c r="D40" s="8"/>
      <c r="E40" s="1"/>
      <c r="F40" s="7"/>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8"/>
      <c r="B41" s="8"/>
      <c r="C41" s="8"/>
      <c r="D41" s="8"/>
      <c r="E41" s="1"/>
      <c r="F41" s="7"/>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8"/>
      <c r="B42" s="8"/>
      <c r="C42" s="8"/>
      <c r="D42" s="8"/>
      <c r="E42" s="1"/>
      <c r="F42" s="7"/>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8"/>
      <c r="B43" s="8"/>
      <c r="C43" s="8"/>
      <c r="D43" s="8"/>
      <c r="E43" s="1"/>
      <c r="F43" s="7"/>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25">
      <c r="A44" s="8"/>
      <c r="B44" s="8"/>
      <c r="C44" s="8"/>
      <c r="D44" s="8"/>
      <c r="E44" s="1"/>
      <c r="F44" s="7"/>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25">
      <c r="A45" s="8"/>
      <c r="B45" s="8"/>
      <c r="C45" s="8"/>
      <c r="D45" s="8"/>
      <c r="E45" s="1"/>
      <c r="F45" s="7"/>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8"/>
      <c r="B46" s="8"/>
      <c r="C46" s="8"/>
      <c r="D46" s="8"/>
      <c r="E46" s="1"/>
      <c r="F46" s="7"/>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8"/>
      <c r="B47" s="8"/>
      <c r="C47" s="8"/>
      <c r="D47" s="8"/>
      <c r="E47" s="1"/>
      <c r="F47" s="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5">
      <c r="A48" s="8"/>
      <c r="B48" s="8"/>
      <c r="C48" s="8"/>
      <c r="D48" s="8"/>
      <c r="E48" s="1"/>
      <c r="F48" s="7"/>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x14ac:dyDescent="0.25">
      <c r="A49" s="8"/>
      <c r="B49" s="8"/>
      <c r="C49" s="8"/>
      <c r="D49" s="8"/>
      <c r="E49" s="1"/>
      <c r="F49" s="7"/>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8"/>
      <c r="B50" s="8"/>
      <c r="C50" s="8"/>
      <c r="D50" s="8"/>
      <c r="E50" s="1"/>
      <c r="F50" s="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8"/>
      <c r="B51" s="8"/>
      <c r="C51" s="8"/>
      <c r="D51" s="8"/>
      <c r="E51" s="1"/>
      <c r="F51" s="7"/>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8"/>
      <c r="B52" s="8"/>
      <c r="C52" s="8"/>
      <c r="D52" s="8"/>
      <c r="E52" s="1"/>
      <c r="F52" s="7"/>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x14ac:dyDescent="0.25">
      <c r="A53" s="8"/>
      <c r="B53" s="8"/>
      <c r="C53" s="8"/>
      <c r="D53" s="8"/>
      <c r="E53" s="1"/>
      <c r="F53" s="7"/>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8"/>
      <c r="B54" s="8"/>
      <c r="C54" s="8"/>
      <c r="D54" s="8"/>
      <c r="E54" s="1"/>
      <c r="F54" s="7"/>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8"/>
      <c r="B55" s="8"/>
      <c r="C55" s="8"/>
      <c r="D55" s="8"/>
      <c r="E55" s="1"/>
      <c r="F55" s="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x14ac:dyDescent="0.25">
      <c r="A56" s="8"/>
      <c r="B56" s="8"/>
      <c r="C56" s="8"/>
      <c r="D56" s="8"/>
      <c r="E56" s="1"/>
      <c r="F56" s="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8"/>
      <c r="B57" s="8"/>
      <c r="C57" s="8"/>
      <c r="D57" s="8"/>
      <c r="E57" s="1"/>
      <c r="F57" s="7"/>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8"/>
      <c r="B58" s="8"/>
      <c r="C58" s="8"/>
      <c r="D58" s="8"/>
      <c r="E58" s="1"/>
      <c r="F58" s="7"/>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8"/>
      <c r="B59" s="8"/>
      <c r="C59" s="8"/>
      <c r="D59" s="8"/>
      <c r="E59" s="1"/>
      <c r="F59" s="7"/>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8"/>
      <c r="B60" s="8"/>
      <c r="C60" s="8"/>
      <c r="D60" s="8"/>
      <c r="E60" s="1"/>
      <c r="F60" s="7"/>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8"/>
      <c r="B61" s="8"/>
      <c r="C61" s="8"/>
      <c r="D61" s="8"/>
      <c r="E61" s="1"/>
      <c r="F61" s="7"/>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8"/>
      <c r="B62" s="8"/>
      <c r="C62" s="8"/>
      <c r="D62" s="8"/>
      <c r="E62" s="1"/>
      <c r="F62" s="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8"/>
      <c r="B63" s="8"/>
      <c r="C63" s="8"/>
      <c r="D63" s="8"/>
      <c r="E63" s="1"/>
      <c r="F63" s="7"/>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8"/>
      <c r="B64" s="8"/>
      <c r="C64" s="8"/>
      <c r="D64" s="8"/>
      <c r="E64" s="1"/>
      <c r="F64" s="7"/>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8"/>
      <c r="B65" s="8"/>
      <c r="C65" s="8"/>
      <c r="D65" s="8"/>
      <c r="E65" s="1"/>
      <c r="F65" s="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8"/>
      <c r="B66" s="8"/>
      <c r="C66" s="8"/>
      <c r="D66" s="8"/>
      <c r="E66" s="1"/>
      <c r="F66" s="7"/>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8"/>
      <c r="B67" s="8"/>
      <c r="C67" s="8"/>
      <c r="D67" s="8"/>
      <c r="E67" s="1"/>
      <c r="F67" s="7"/>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8"/>
      <c r="B68" s="8"/>
      <c r="C68" s="8"/>
      <c r="D68" s="8"/>
      <c r="E68" s="1"/>
      <c r="F68" s="7"/>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8"/>
      <c r="B69" s="8"/>
      <c r="C69" s="8"/>
      <c r="D69" s="8"/>
      <c r="E69" s="1"/>
      <c r="F69" s="7"/>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8"/>
      <c r="B70" s="8"/>
      <c r="C70" s="8"/>
      <c r="D70" s="8"/>
      <c r="E70" s="1"/>
      <c r="F70" s="7"/>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8"/>
      <c r="B71" s="8"/>
      <c r="C71" s="8"/>
      <c r="D71" s="8"/>
      <c r="E71" s="1"/>
      <c r="F71" s="7"/>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8"/>
      <c r="B72" s="8"/>
      <c r="C72" s="8"/>
      <c r="D72" s="8"/>
      <c r="E72" s="1"/>
      <c r="F72" s="7"/>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x14ac:dyDescent="0.25">
      <c r="A73" s="8"/>
      <c r="B73" s="8"/>
      <c r="C73" s="8"/>
      <c r="D73" s="8"/>
      <c r="E73" s="1"/>
      <c r="F73" s="7"/>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x14ac:dyDescent="0.25">
      <c r="A74" s="8"/>
      <c r="B74" s="8"/>
      <c r="C74" s="8"/>
      <c r="D74" s="8"/>
      <c r="E74" s="1"/>
      <c r="F74" s="7"/>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x14ac:dyDescent="0.25">
      <c r="A75" s="8"/>
      <c r="B75" s="8"/>
      <c r="C75" s="8"/>
      <c r="D75" s="8"/>
      <c r="E75" s="1"/>
      <c r="F75" s="7"/>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25">
      <c r="A76" s="8"/>
      <c r="B76" s="8"/>
      <c r="C76" s="8"/>
      <c r="D76" s="8"/>
      <c r="E76" s="1"/>
      <c r="F76" s="7"/>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x14ac:dyDescent="0.25">
      <c r="A77" s="8"/>
      <c r="B77" s="8"/>
      <c r="C77" s="8"/>
      <c r="D77" s="8"/>
      <c r="E77" s="1"/>
      <c r="F77" s="7"/>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x14ac:dyDescent="0.25">
      <c r="A78" s="8"/>
      <c r="B78" s="8"/>
      <c r="C78" s="8"/>
      <c r="D78" s="8"/>
      <c r="E78" s="1"/>
      <c r="F78" s="7"/>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x14ac:dyDescent="0.25">
      <c r="A79" s="8"/>
      <c r="B79" s="8"/>
      <c r="C79" s="8"/>
      <c r="D79" s="8"/>
      <c r="E79" s="1"/>
      <c r="F79" s="7"/>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x14ac:dyDescent="0.25">
      <c r="A80" s="8"/>
      <c r="B80" s="8"/>
      <c r="C80" s="8"/>
      <c r="D80" s="8"/>
      <c r="E80" s="1"/>
      <c r="F80" s="7"/>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x14ac:dyDescent="0.25">
      <c r="A81" s="8"/>
      <c r="B81" s="8"/>
      <c r="C81" s="8"/>
      <c r="D81" s="8"/>
      <c r="E81" s="1"/>
      <c r="F81" s="7"/>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x14ac:dyDescent="0.25">
      <c r="A82" s="8"/>
      <c r="B82" s="8"/>
      <c r="C82" s="8"/>
      <c r="D82" s="8"/>
      <c r="E82" s="1"/>
      <c r="F82" s="7"/>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x14ac:dyDescent="0.25">
      <c r="A83" s="8"/>
      <c r="B83" s="8"/>
      <c r="C83" s="8"/>
      <c r="D83" s="8"/>
      <c r="E83" s="1"/>
      <c r="F83" s="7"/>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x14ac:dyDescent="0.25">
      <c r="A84" s="8"/>
      <c r="B84" s="8"/>
      <c r="C84" s="8"/>
      <c r="D84" s="8"/>
      <c r="E84" s="1"/>
      <c r="F84" s="7"/>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x14ac:dyDescent="0.25">
      <c r="A85" s="8"/>
      <c r="B85" s="8"/>
      <c r="C85" s="8"/>
      <c r="D85" s="8"/>
      <c r="E85" s="1"/>
      <c r="F85" s="7"/>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x14ac:dyDescent="0.25">
      <c r="A86" s="8"/>
      <c r="B86" s="8"/>
      <c r="C86" s="8"/>
      <c r="D86" s="8"/>
      <c r="E86" s="1"/>
      <c r="F86" s="7"/>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x14ac:dyDescent="0.25">
      <c r="A87" s="8"/>
      <c r="B87" s="8"/>
      <c r="C87" s="8"/>
      <c r="D87" s="8"/>
      <c r="E87" s="1"/>
      <c r="F87" s="7"/>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sheetData>
  <sheetProtection algorithmName="SHA-512" hashValue="Td6MayuSjQHLH3UqwkNcD+FZRnA0QfDtYfNCGmrnMk7oDWJreYKD7op6YGX6GG+EMSiVSSGg9FN4wZnq0N/gwg==" saltValue="C/2ximnV0Rg20aClNclreA==" spinCount="100000" sheet="1"/>
  <mergeCells count="3">
    <mergeCell ref="D6:D7"/>
    <mergeCell ref="D9:D12"/>
    <mergeCell ref="D14:D16"/>
  </mergeCells>
  <pageMargins left="0.7" right="0.7" top="0.75" bottom="0.75" header="0.3" footer="0.3"/>
  <pageSetup orientation="portrait" r:id="rId1"/>
  <ignoredErrors>
    <ignoredError sqref="D6 D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6E0A-1F8A-4A91-9EF2-FA4F0AFEF38C}">
  <dimension ref="A1:AV77"/>
  <sheetViews>
    <sheetView zoomScale="87" zoomScaleNormal="100" workbookViewId="0"/>
  </sheetViews>
  <sheetFormatPr defaultRowHeight="15" x14ac:dyDescent="0.25"/>
  <cols>
    <col min="1" max="1" width="4.5703125" customWidth="1"/>
    <col min="2" max="2" width="7.7109375" customWidth="1"/>
    <col min="3" max="3" width="75.85546875" customWidth="1"/>
    <col min="4" max="4" width="83.5703125" customWidth="1"/>
    <col min="5" max="5" width="9.140625" style="77"/>
    <col min="6" max="6" width="9.140625" style="81"/>
    <col min="7" max="48" width="9.140625" style="77"/>
  </cols>
  <sheetData>
    <row r="1" spans="1:36" ht="32.25" x14ac:dyDescent="0.25">
      <c r="A1" s="1"/>
      <c r="B1" s="2" t="s">
        <v>403</v>
      </c>
      <c r="C1" s="2"/>
      <c r="D1" s="2"/>
    </row>
    <row r="2" spans="1:36" ht="15" customHeight="1" x14ac:dyDescent="0.25">
      <c r="A2" s="1"/>
      <c r="B2" s="23"/>
      <c r="C2" s="23"/>
      <c r="D2" s="23"/>
    </row>
    <row r="3" spans="1:36" ht="15.75" x14ac:dyDescent="0.25">
      <c r="A3" s="7"/>
      <c r="B3" s="40" t="s">
        <v>404</v>
      </c>
      <c r="C3" s="40"/>
      <c r="D3" s="67" t="s">
        <v>378</v>
      </c>
      <c r="R3" s="1"/>
      <c r="S3" s="1"/>
      <c r="T3" s="1"/>
      <c r="U3" s="1"/>
      <c r="V3" s="1"/>
      <c r="W3" s="1"/>
      <c r="X3" s="1"/>
      <c r="Y3" s="1"/>
      <c r="Z3" s="1"/>
      <c r="AA3" s="1"/>
      <c r="AB3" s="1"/>
      <c r="AC3" s="1"/>
      <c r="AD3" s="1"/>
      <c r="AE3" s="1"/>
      <c r="AF3" s="1"/>
      <c r="AG3" s="1"/>
      <c r="AH3" s="1"/>
      <c r="AI3" s="1"/>
      <c r="AJ3" s="1"/>
    </row>
    <row r="4" spans="1:36" ht="66.599999999999994" customHeight="1" x14ac:dyDescent="0.25">
      <c r="A4" s="7"/>
      <c r="B4" s="53">
        <v>6.2</v>
      </c>
      <c r="C4" s="72" t="s">
        <v>405</v>
      </c>
      <c r="D4" s="72" t="s">
        <v>729</v>
      </c>
      <c r="E4" s="92"/>
      <c r="R4" s="1"/>
      <c r="S4" s="1"/>
      <c r="T4" s="1"/>
      <c r="U4" s="1"/>
      <c r="V4" s="1"/>
      <c r="W4" s="1"/>
      <c r="X4" s="1"/>
      <c r="Y4" s="1"/>
      <c r="Z4" s="1"/>
      <c r="AA4" s="1"/>
      <c r="AB4" s="1"/>
      <c r="AC4" s="1"/>
      <c r="AD4" s="1"/>
      <c r="AE4" s="1"/>
      <c r="AF4" s="1"/>
      <c r="AG4" s="1"/>
      <c r="AH4" s="1"/>
      <c r="AI4" s="1"/>
      <c r="AJ4" s="1"/>
    </row>
    <row r="5" spans="1:36" ht="45" x14ac:dyDescent="0.25">
      <c r="A5" s="1"/>
      <c r="B5" s="4">
        <v>6.3</v>
      </c>
      <c r="C5" s="66" t="s">
        <v>406</v>
      </c>
      <c r="D5" s="66" t="s">
        <v>766</v>
      </c>
      <c r="E5" s="92"/>
      <c r="Z5" s="1"/>
      <c r="AA5" s="1"/>
      <c r="AB5" s="1"/>
      <c r="AC5" s="1"/>
      <c r="AD5" s="1"/>
      <c r="AE5" s="1"/>
      <c r="AF5" s="1"/>
      <c r="AG5" s="1"/>
      <c r="AH5" s="1"/>
      <c r="AI5" s="1"/>
      <c r="AJ5" s="1"/>
    </row>
    <row r="6" spans="1:36" ht="45" x14ac:dyDescent="0.25">
      <c r="A6" s="8"/>
      <c r="B6" s="53">
        <v>6.4</v>
      </c>
      <c r="C6" s="84" t="s">
        <v>407</v>
      </c>
      <c r="D6" s="66" t="s">
        <v>730</v>
      </c>
      <c r="E6" s="92"/>
      <c r="F6" s="7"/>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ht="45" x14ac:dyDescent="0.25">
      <c r="A7" s="8"/>
      <c r="B7" s="4">
        <v>6.5</v>
      </c>
      <c r="C7" s="66" t="s">
        <v>408</v>
      </c>
      <c r="D7" s="66" t="s">
        <v>731</v>
      </c>
      <c r="E7" s="92"/>
      <c r="F7" s="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60" x14ac:dyDescent="0.25">
      <c r="A8" s="8"/>
      <c r="B8" s="4">
        <v>6.6</v>
      </c>
      <c r="C8" s="66" t="s">
        <v>409</v>
      </c>
      <c r="D8" s="66" t="s">
        <v>765</v>
      </c>
      <c r="E8" s="92"/>
      <c r="F8" s="7"/>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75" x14ac:dyDescent="0.25">
      <c r="A9" s="8"/>
      <c r="B9" s="4">
        <v>6.7</v>
      </c>
      <c r="C9" s="66" t="s">
        <v>410</v>
      </c>
      <c r="D9" s="66" t="s">
        <v>767</v>
      </c>
      <c r="E9" s="92"/>
      <c r="F9" s="7"/>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ht="45" x14ac:dyDescent="0.25">
      <c r="A10" s="20"/>
      <c r="B10" s="86">
        <v>6.8</v>
      </c>
      <c r="C10" s="94" t="s">
        <v>411</v>
      </c>
      <c r="D10" s="87" t="s">
        <v>732</v>
      </c>
      <c r="E10" s="93"/>
      <c r="F10" s="7"/>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row>
    <row r="11" spans="1:36" x14ac:dyDescent="0.25">
      <c r="A11" s="8"/>
      <c r="B11" s="85"/>
      <c r="C11" s="85"/>
      <c r="D11" s="85"/>
      <c r="E11" s="1"/>
      <c r="F11" s="7"/>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8"/>
      <c r="B12" s="8"/>
      <c r="C12" s="8"/>
      <c r="D12" s="8"/>
      <c r="E12" s="1"/>
      <c r="F12" s="7"/>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8"/>
      <c r="B13" s="8"/>
      <c r="C13" s="8"/>
      <c r="D13" s="8"/>
      <c r="E13" s="1"/>
      <c r="F13" s="7"/>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8"/>
      <c r="B14" s="8"/>
      <c r="C14" s="8"/>
      <c r="D14" s="8"/>
      <c r="E14" s="1"/>
      <c r="F14" s="7"/>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x14ac:dyDescent="0.25">
      <c r="A15" s="8"/>
      <c r="B15" s="8"/>
      <c r="C15" s="8"/>
      <c r="D15" s="8"/>
      <c r="E15" s="1"/>
      <c r="F15" s="7"/>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x14ac:dyDescent="0.25">
      <c r="A16" s="8"/>
      <c r="B16" s="8"/>
      <c r="C16" s="8"/>
      <c r="D16" s="8"/>
      <c r="E16" s="1"/>
      <c r="F16" s="7"/>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36" x14ac:dyDescent="0.25">
      <c r="A17" s="8"/>
      <c r="B17" s="8"/>
      <c r="C17" s="8"/>
      <c r="D17" s="8"/>
      <c r="E17" s="1"/>
      <c r="F17" s="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row>
    <row r="18" spans="1:36" x14ac:dyDescent="0.25">
      <c r="A18" s="8"/>
      <c r="B18" s="8"/>
      <c r="C18" s="8"/>
      <c r="D18" s="8"/>
      <c r="E18" s="1"/>
      <c r="F18" s="7"/>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x14ac:dyDescent="0.25">
      <c r="A19" s="8"/>
      <c r="B19" s="8"/>
      <c r="C19" s="8"/>
      <c r="D19" s="8"/>
      <c r="E19" s="1"/>
      <c r="F19" s="7"/>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x14ac:dyDescent="0.25">
      <c r="A20" s="8"/>
      <c r="B20" s="8"/>
      <c r="C20" s="8"/>
      <c r="D20" s="8"/>
      <c r="E20" s="1"/>
      <c r="F20" s="7"/>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x14ac:dyDescent="0.25">
      <c r="A21" s="8"/>
      <c r="B21" s="8"/>
      <c r="C21" s="8"/>
      <c r="D21" s="8"/>
      <c r="E21" s="1"/>
      <c r="F21" s="7"/>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36" x14ac:dyDescent="0.25">
      <c r="A22" s="8"/>
      <c r="B22" s="8"/>
      <c r="C22" s="8"/>
      <c r="D22" s="8"/>
      <c r="E22" s="1"/>
      <c r="F22" s="7"/>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5">
      <c r="A23" s="8"/>
      <c r="B23" s="8"/>
      <c r="C23" s="8"/>
      <c r="D23" s="8"/>
      <c r="E23" s="1"/>
      <c r="F23" s="7"/>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8"/>
      <c r="B24" s="8"/>
      <c r="C24" s="8"/>
      <c r="D24" s="8"/>
      <c r="E24" s="1"/>
      <c r="F24" s="7"/>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8"/>
      <c r="B25" s="8"/>
      <c r="C25" s="8"/>
      <c r="D25" s="8"/>
      <c r="E25" s="1"/>
      <c r="F25" s="7"/>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x14ac:dyDescent="0.25">
      <c r="A26" s="8"/>
      <c r="B26" s="8"/>
      <c r="C26" s="8"/>
      <c r="D26" s="8"/>
      <c r="E26" s="1"/>
      <c r="F26" s="7"/>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8"/>
      <c r="B27" s="8"/>
      <c r="C27" s="8"/>
      <c r="D27" s="8"/>
      <c r="E27" s="1"/>
      <c r="F27" s="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8"/>
      <c r="B28" s="8"/>
      <c r="C28" s="8"/>
      <c r="D28" s="8"/>
      <c r="E28" s="1"/>
      <c r="F28" s="7"/>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8"/>
      <c r="B29" s="8"/>
      <c r="C29" s="8"/>
      <c r="D29" s="8"/>
      <c r="E29" s="1"/>
      <c r="F29" s="7"/>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x14ac:dyDescent="0.25">
      <c r="A30" s="8"/>
      <c r="B30" s="8"/>
      <c r="C30" s="8"/>
      <c r="D30" s="8"/>
      <c r="E30" s="1"/>
      <c r="F30" s="7"/>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8"/>
      <c r="B31" s="8"/>
      <c r="C31" s="8"/>
      <c r="D31" s="8"/>
      <c r="E31" s="1"/>
      <c r="F31" s="7"/>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8"/>
      <c r="B32" s="8"/>
      <c r="C32" s="8"/>
      <c r="D32" s="8"/>
      <c r="E32" s="1"/>
      <c r="F32" s="7"/>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8"/>
      <c r="B33" s="8"/>
      <c r="C33" s="8"/>
      <c r="D33" s="8"/>
      <c r="E33" s="1"/>
      <c r="F33" s="7"/>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x14ac:dyDescent="0.25">
      <c r="A34" s="8"/>
      <c r="B34" s="8"/>
      <c r="C34" s="8"/>
      <c r="D34" s="8"/>
      <c r="E34" s="1"/>
      <c r="F34" s="7"/>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x14ac:dyDescent="0.25">
      <c r="A35" s="8"/>
      <c r="B35" s="8"/>
      <c r="C35" s="8"/>
      <c r="D35" s="8"/>
      <c r="E35" s="1"/>
      <c r="F35" s="7"/>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25">
      <c r="A36" s="8"/>
      <c r="B36" s="8"/>
      <c r="C36" s="8"/>
      <c r="D36" s="8"/>
      <c r="E36" s="1"/>
      <c r="F36" s="7"/>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8"/>
      <c r="B37" s="8"/>
      <c r="C37" s="8"/>
      <c r="D37" s="8"/>
      <c r="E37" s="1"/>
      <c r="F37" s="7"/>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x14ac:dyDescent="0.25">
      <c r="A38" s="8"/>
      <c r="B38" s="8"/>
      <c r="C38" s="8"/>
      <c r="D38" s="8"/>
      <c r="E38" s="1"/>
      <c r="F38" s="7"/>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x14ac:dyDescent="0.25">
      <c r="A39" s="8"/>
      <c r="B39" s="8"/>
      <c r="C39" s="8"/>
      <c r="D39" s="8"/>
      <c r="E39" s="1"/>
      <c r="F39" s="7"/>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8"/>
      <c r="B40" s="8"/>
      <c r="C40" s="8"/>
      <c r="D40" s="8"/>
      <c r="E40" s="1"/>
      <c r="F40" s="7"/>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8"/>
      <c r="B41" s="8"/>
      <c r="C41" s="8"/>
      <c r="D41" s="8"/>
      <c r="E41" s="1"/>
      <c r="F41" s="7"/>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8"/>
      <c r="B42" s="8"/>
      <c r="C42" s="8"/>
      <c r="D42" s="8"/>
      <c r="E42" s="1"/>
      <c r="F42" s="7"/>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8"/>
      <c r="B43" s="8"/>
      <c r="C43" s="8"/>
      <c r="D43" s="8"/>
      <c r="E43" s="1"/>
      <c r="F43" s="7"/>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25">
      <c r="A44" s="8"/>
      <c r="B44" s="8"/>
      <c r="C44" s="8"/>
      <c r="D44" s="8"/>
      <c r="E44" s="1"/>
      <c r="F44" s="7"/>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25">
      <c r="A45" s="8"/>
      <c r="B45" s="8"/>
      <c r="C45" s="8"/>
      <c r="D45" s="8"/>
      <c r="E45" s="1"/>
      <c r="F45" s="7"/>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8"/>
      <c r="B46" s="8"/>
      <c r="C46" s="8"/>
      <c r="D46" s="8"/>
      <c r="E46" s="1"/>
      <c r="F46" s="7"/>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8"/>
      <c r="B47" s="8"/>
      <c r="C47" s="8"/>
      <c r="D47" s="8"/>
      <c r="E47" s="1"/>
      <c r="F47" s="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5">
      <c r="A48" s="8"/>
      <c r="B48" s="8"/>
      <c r="C48" s="8"/>
      <c r="D48" s="8"/>
      <c r="E48" s="1"/>
      <c r="F48" s="7"/>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x14ac:dyDescent="0.25">
      <c r="A49" s="8"/>
      <c r="B49" s="8"/>
      <c r="C49" s="8"/>
      <c r="D49" s="8"/>
      <c r="E49" s="1"/>
      <c r="F49" s="7"/>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8"/>
      <c r="B50" s="8"/>
      <c r="C50" s="8"/>
      <c r="D50" s="8"/>
      <c r="E50" s="1"/>
      <c r="F50" s="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8"/>
      <c r="B51" s="8"/>
      <c r="C51" s="8"/>
      <c r="D51" s="8"/>
      <c r="E51" s="1"/>
      <c r="F51" s="7"/>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8"/>
      <c r="B52" s="8"/>
      <c r="C52" s="8"/>
      <c r="D52" s="8"/>
      <c r="E52" s="1"/>
      <c r="F52" s="7"/>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x14ac:dyDescent="0.25">
      <c r="A53" s="8"/>
      <c r="B53" s="8"/>
      <c r="C53" s="8"/>
      <c r="D53" s="8"/>
      <c r="E53" s="1"/>
      <c r="F53" s="7"/>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8"/>
      <c r="B54" s="8"/>
      <c r="C54" s="8"/>
      <c r="D54" s="8"/>
      <c r="E54" s="1"/>
      <c r="F54" s="7"/>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8"/>
      <c r="B55" s="8"/>
      <c r="C55" s="8"/>
      <c r="D55" s="8"/>
      <c r="E55" s="1"/>
      <c r="F55" s="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x14ac:dyDescent="0.25">
      <c r="A56" s="8"/>
      <c r="B56" s="8"/>
      <c r="C56" s="8"/>
      <c r="D56" s="8"/>
      <c r="E56" s="1"/>
      <c r="F56" s="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8"/>
      <c r="B57" s="8"/>
      <c r="C57" s="8"/>
      <c r="D57" s="8"/>
      <c r="E57" s="1"/>
      <c r="F57" s="7"/>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8"/>
      <c r="B58" s="8"/>
      <c r="C58" s="8"/>
      <c r="D58" s="8"/>
      <c r="E58" s="1"/>
      <c r="F58" s="7"/>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8"/>
      <c r="B59" s="8"/>
      <c r="C59" s="8"/>
      <c r="D59" s="8"/>
      <c r="E59" s="1"/>
      <c r="F59" s="7"/>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8"/>
      <c r="B60" s="8"/>
      <c r="C60" s="8"/>
      <c r="D60" s="8"/>
      <c r="E60" s="1"/>
      <c r="F60" s="7"/>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8"/>
      <c r="B61" s="8"/>
      <c r="C61" s="8"/>
      <c r="D61" s="8"/>
      <c r="E61" s="1"/>
      <c r="F61" s="7"/>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8"/>
      <c r="B62" s="8"/>
      <c r="C62" s="8"/>
      <c r="D62" s="8"/>
      <c r="E62" s="1"/>
      <c r="F62" s="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8"/>
      <c r="B63" s="8"/>
      <c r="C63" s="8"/>
      <c r="D63" s="8"/>
      <c r="E63" s="1"/>
      <c r="F63" s="7"/>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8"/>
      <c r="B64" s="8"/>
      <c r="C64" s="8"/>
      <c r="D64" s="8"/>
      <c r="E64" s="1"/>
      <c r="F64" s="7"/>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8"/>
      <c r="B65" s="8"/>
      <c r="C65" s="8"/>
      <c r="D65" s="8"/>
      <c r="E65" s="1"/>
      <c r="F65" s="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8"/>
      <c r="B66" s="8"/>
      <c r="C66" s="8"/>
      <c r="D66" s="8"/>
      <c r="E66" s="1"/>
      <c r="F66" s="7"/>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8"/>
      <c r="B67" s="8"/>
      <c r="C67" s="8"/>
      <c r="D67" s="8"/>
      <c r="E67" s="1"/>
      <c r="F67" s="7"/>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8"/>
      <c r="B68" s="8"/>
      <c r="C68" s="8"/>
      <c r="D68" s="8"/>
      <c r="E68" s="1"/>
      <c r="F68" s="7"/>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8"/>
      <c r="B69" s="8"/>
      <c r="C69" s="8"/>
      <c r="D69" s="8"/>
      <c r="E69" s="1"/>
      <c r="F69" s="7"/>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8"/>
      <c r="B70" s="8"/>
      <c r="C70" s="8"/>
      <c r="D70" s="8"/>
      <c r="E70" s="1"/>
      <c r="F70" s="7"/>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8"/>
      <c r="B71" s="8"/>
      <c r="C71" s="8"/>
      <c r="D71" s="8"/>
      <c r="E71" s="1"/>
      <c r="F71" s="7"/>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8"/>
      <c r="B72" s="8"/>
      <c r="C72" s="8"/>
      <c r="D72" s="8"/>
      <c r="E72" s="1"/>
      <c r="F72" s="7"/>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x14ac:dyDescent="0.25">
      <c r="A73" s="8"/>
      <c r="B73" s="8"/>
      <c r="C73" s="8"/>
      <c r="D73" s="8"/>
      <c r="E73" s="1"/>
      <c r="F73" s="7"/>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x14ac:dyDescent="0.25">
      <c r="A74" s="8"/>
      <c r="B74" s="8"/>
      <c r="C74" s="8"/>
      <c r="D74" s="8"/>
      <c r="E74" s="1"/>
      <c r="F74" s="7"/>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x14ac:dyDescent="0.25">
      <c r="A75" s="8"/>
      <c r="B75" s="8"/>
      <c r="C75" s="8"/>
      <c r="D75" s="8"/>
      <c r="E75" s="1"/>
      <c r="F75" s="7"/>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25">
      <c r="A76" s="8"/>
      <c r="B76" s="8"/>
      <c r="C76" s="8"/>
      <c r="D76" s="8"/>
      <c r="E76" s="1"/>
      <c r="F76" s="7"/>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x14ac:dyDescent="0.25">
      <c r="A77" s="8"/>
      <c r="B77" s="8"/>
      <c r="C77" s="8"/>
      <c r="D77" s="8"/>
      <c r="E77" s="1"/>
      <c r="F77" s="7"/>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sheetData>
  <sheetProtection algorithmName="SHA-512" hashValue="v9Ysy7VHx0YD8YfCXvkvv+8gIchtSnXyX6N0S/KeJBhUiWiA8xu1OhT+ibiF+xU/zkC9/mTqT46ZUAwwyYBUwg==" saltValue="YLpDTKjNlT5E0XW/gem4Hw==" spinCount="100000" sheet="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43CA-6E22-4B09-9BAC-E91469D100C1}">
  <dimension ref="B1:P10"/>
  <sheetViews>
    <sheetView workbookViewId="0"/>
  </sheetViews>
  <sheetFormatPr defaultColWidth="8.7109375" defaultRowHeight="15" x14ac:dyDescent="0.25"/>
  <cols>
    <col min="1" max="1" width="4.85546875" style="64" customWidth="1"/>
    <col min="2" max="14" width="8.7109375" style="64" bestFit="1"/>
    <col min="15" max="15" width="8.7109375" style="64" customWidth="1"/>
    <col min="16" max="16384" width="8.7109375" style="64"/>
  </cols>
  <sheetData>
    <row r="1" spans="2:16" ht="23.1" customHeight="1" x14ac:dyDescent="0.25"/>
    <row r="2" spans="2:16" ht="33" x14ac:dyDescent="0.45">
      <c r="B2" s="65" t="s">
        <v>1</v>
      </c>
    </row>
    <row r="4" spans="2:16" x14ac:dyDescent="0.25">
      <c r="B4" s="426" t="s">
        <v>2</v>
      </c>
      <c r="C4" s="427"/>
      <c r="D4" s="427"/>
      <c r="E4" s="427"/>
      <c r="F4" s="427"/>
      <c r="G4" s="427"/>
      <c r="H4" s="427"/>
      <c r="I4" s="427"/>
      <c r="J4" s="427"/>
      <c r="K4" s="427"/>
      <c r="L4" s="427"/>
      <c r="M4" s="427"/>
      <c r="N4" s="427"/>
      <c r="O4" s="427"/>
    </row>
    <row r="5" spans="2:16" ht="191.1" customHeight="1" x14ac:dyDescent="0.25">
      <c r="B5" s="427"/>
      <c r="C5" s="427"/>
      <c r="D5" s="427"/>
      <c r="E5" s="427"/>
      <c r="F5" s="427"/>
      <c r="G5" s="427"/>
      <c r="H5" s="427"/>
      <c r="I5" s="427"/>
      <c r="J5" s="427"/>
      <c r="K5" s="427"/>
      <c r="L5" s="427"/>
      <c r="M5" s="427"/>
      <c r="N5" s="427"/>
      <c r="O5" s="427"/>
    </row>
    <row r="7" spans="2:16" x14ac:dyDescent="0.25">
      <c r="B7" s="423"/>
      <c r="C7" s="424"/>
      <c r="D7" s="424"/>
      <c r="E7" s="424"/>
      <c r="F7" s="424"/>
      <c r="G7" s="424"/>
      <c r="H7" s="424"/>
      <c r="I7" s="424"/>
      <c r="J7" s="424"/>
      <c r="K7" s="424"/>
      <c r="L7" s="424"/>
      <c r="M7" s="424"/>
      <c r="N7" s="424"/>
      <c r="O7" s="424"/>
      <c r="P7" s="99"/>
    </row>
    <row r="8" spans="2:16" x14ac:dyDescent="0.25">
      <c r="B8" s="424"/>
      <c r="C8" s="424"/>
      <c r="D8" s="424"/>
      <c r="E8" s="424"/>
      <c r="F8" s="424"/>
      <c r="G8" s="424"/>
      <c r="H8" s="424"/>
      <c r="I8" s="424"/>
      <c r="J8" s="424"/>
      <c r="K8" s="424"/>
      <c r="L8" s="424"/>
      <c r="M8" s="424"/>
      <c r="N8" s="424"/>
      <c r="O8" s="424"/>
    </row>
    <row r="9" spans="2:16" x14ac:dyDescent="0.25">
      <c r="B9" s="424"/>
      <c r="C9" s="424"/>
      <c r="D9" s="424"/>
      <c r="E9" s="424"/>
      <c r="F9" s="424"/>
      <c r="G9" s="424"/>
      <c r="H9" s="424"/>
      <c r="I9" s="424"/>
      <c r="J9" s="424"/>
      <c r="K9" s="424"/>
      <c r="L9" s="424"/>
      <c r="M9" s="424"/>
      <c r="N9" s="424"/>
      <c r="O9" s="424"/>
    </row>
    <row r="10" spans="2:16" x14ac:dyDescent="0.25">
      <c r="B10" s="425"/>
      <c r="C10" s="425"/>
      <c r="D10" s="425"/>
      <c r="E10" s="425"/>
      <c r="F10" s="425"/>
      <c r="G10" s="425"/>
      <c r="H10" s="425"/>
      <c r="I10" s="425"/>
      <c r="J10" s="425"/>
      <c r="K10" s="425"/>
      <c r="L10" s="425"/>
      <c r="M10" s="425"/>
      <c r="N10" s="425"/>
      <c r="O10" s="425"/>
    </row>
  </sheetData>
  <sheetProtection algorithmName="SHA-512" hashValue="CB41a3Cg/F8ar70xIQUiNyvJ2ppRDmhr0NKJWtg2YAy3qV5vypfD94bpA7m6XhO7zsDo49Rta28RXl1jFTKcXQ==" saltValue="kCLtWIIUQqylMuiXV4z3tA==" spinCount="100000" sheet="1" selectLockedCells="1" selectUnlockedCells="1"/>
  <mergeCells count="3">
    <mergeCell ref="B4:O5"/>
    <mergeCell ref="B7:O9"/>
    <mergeCell ref="B10:O10"/>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95059-7A2D-4056-85D0-62A165EFFA3B}">
  <sheetPr>
    <tabColor rgb="FF2F6649"/>
  </sheetPr>
  <dimension ref="A1"/>
  <sheetViews>
    <sheetView workbookViewId="0"/>
  </sheetViews>
  <sheetFormatPr defaultColWidth="8.7109375" defaultRowHeight="15" x14ac:dyDescent="0.25"/>
  <cols>
    <col min="1" max="16384" width="8.7109375" style="183"/>
  </cols>
  <sheetData/>
  <sheetProtection algorithmName="SHA-512" hashValue="b/0cLnewDxgtbGfy8PNp3cW+oC0y34/L5WGuiEOf58cMsievT2nwfCdWbuDoSqgeorYYHK70CPzucQhzUJMfuw==" saltValue="ZGMwzI4zGKWrUmE2q7vLtA==" spinCount="100000" sheet="1"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BB0AD-F186-4AE5-9AAE-A64DCD3B6255}">
  <sheetPr>
    <tabColor rgb="FF2F6649"/>
  </sheetPr>
  <dimension ref="A1:M45"/>
  <sheetViews>
    <sheetView zoomScale="126" zoomScaleNormal="100" workbookViewId="0"/>
  </sheetViews>
  <sheetFormatPr defaultColWidth="9.140625" defaultRowHeight="15" x14ac:dyDescent="0.25"/>
  <cols>
    <col min="1" max="2" width="2" style="1" customWidth="1"/>
    <col min="3" max="3" width="23.7109375" style="1" customWidth="1"/>
    <col min="4" max="4" width="21.140625" style="1" customWidth="1"/>
    <col min="5" max="5" width="9" style="1" customWidth="1"/>
    <col min="6" max="6" width="10" style="1" customWidth="1"/>
    <col min="7" max="7" width="15.5703125" style="1" customWidth="1"/>
    <col min="8" max="8" width="28.28515625" style="1" customWidth="1"/>
    <col min="9" max="9" width="4" style="1" customWidth="1"/>
    <col min="10" max="16384" width="9.140625" style="1"/>
  </cols>
  <sheetData>
    <row r="1" spans="1:13" ht="32.25" x14ac:dyDescent="0.25">
      <c r="B1" s="2" t="s">
        <v>3</v>
      </c>
      <c r="C1" s="2"/>
    </row>
    <row r="2" spans="1:13" x14ac:dyDescent="0.25">
      <c r="B2" s="9"/>
      <c r="C2" s="43"/>
      <c r="D2" s="9"/>
      <c r="E2" s="9"/>
      <c r="F2" s="9"/>
      <c r="G2" s="9"/>
      <c r="H2" s="9"/>
    </row>
    <row r="3" spans="1:13" ht="15.75" x14ac:dyDescent="0.25">
      <c r="A3" s="7"/>
      <c r="B3" s="40" t="s">
        <v>4</v>
      </c>
      <c r="C3" s="41"/>
      <c r="D3" s="41"/>
      <c r="E3" s="41"/>
      <c r="F3" s="41"/>
      <c r="G3" s="41"/>
      <c r="H3" s="41"/>
      <c r="I3" s="8"/>
    </row>
    <row r="4" spans="1:13" ht="161.25" customHeight="1" x14ac:dyDescent="0.25">
      <c r="B4" s="34"/>
      <c r="C4" s="436" t="s">
        <v>5</v>
      </c>
      <c r="D4" s="437"/>
      <c r="E4" s="437"/>
      <c r="F4" s="437"/>
      <c r="G4" s="437"/>
      <c r="H4" s="438"/>
    </row>
    <row r="5" spans="1:13" ht="15.75" x14ac:dyDescent="0.25">
      <c r="A5" s="7"/>
      <c r="B5" s="40" t="s">
        <v>6</v>
      </c>
      <c r="C5" s="41"/>
      <c r="D5" s="41"/>
      <c r="E5" s="41"/>
      <c r="F5" s="41"/>
      <c r="G5" s="41"/>
      <c r="H5" s="41"/>
      <c r="I5" s="8"/>
    </row>
    <row r="6" spans="1:13" ht="190.5" customHeight="1" x14ac:dyDescent="0.25">
      <c r="B6" s="34"/>
      <c r="C6" s="442" t="s">
        <v>772</v>
      </c>
      <c r="D6" s="443"/>
      <c r="E6" s="443"/>
      <c r="F6" s="443"/>
      <c r="G6" s="443"/>
      <c r="H6" s="444"/>
      <c r="J6" s="98"/>
      <c r="K6" s="98"/>
    </row>
    <row r="7" spans="1:13" ht="15.75" x14ac:dyDescent="0.25">
      <c r="A7" s="7"/>
      <c r="B7" s="40" t="s">
        <v>7</v>
      </c>
      <c r="C7" s="41"/>
      <c r="D7" s="41"/>
      <c r="E7" s="41"/>
      <c r="F7" s="41"/>
      <c r="G7" s="41"/>
      <c r="H7" s="41"/>
      <c r="I7" s="8"/>
    </row>
    <row r="8" spans="1:13" ht="156.6" customHeight="1" x14ac:dyDescent="0.25">
      <c r="B8" s="34"/>
      <c r="C8" s="442" t="s">
        <v>660</v>
      </c>
      <c r="D8" s="443"/>
      <c r="E8" s="443"/>
      <c r="F8" s="443"/>
      <c r="G8" s="443"/>
      <c r="H8" s="444"/>
      <c r="J8" s="98"/>
    </row>
    <row r="9" spans="1:13" ht="15.75" x14ac:dyDescent="0.25">
      <c r="A9" s="7"/>
      <c r="B9" s="40" t="s">
        <v>8</v>
      </c>
      <c r="C9" s="41"/>
      <c r="D9" s="41"/>
      <c r="E9" s="41"/>
      <c r="F9" s="41"/>
      <c r="G9" s="41"/>
      <c r="H9" s="41"/>
      <c r="I9" s="8"/>
    </row>
    <row r="10" spans="1:13" ht="126" customHeight="1" x14ac:dyDescent="0.25">
      <c r="B10" s="34"/>
      <c r="C10" s="436" t="s">
        <v>727</v>
      </c>
      <c r="D10" s="437"/>
      <c r="E10" s="437"/>
      <c r="F10" s="437"/>
      <c r="G10" s="437"/>
      <c r="H10" s="438"/>
      <c r="J10" s="98"/>
    </row>
    <row r="11" spans="1:13" x14ac:dyDescent="0.25">
      <c r="A11" s="7"/>
      <c r="B11" s="142" t="s">
        <v>9</v>
      </c>
      <c r="C11" s="38"/>
      <c r="D11" s="38"/>
      <c r="E11" s="38"/>
      <c r="F11" s="38"/>
      <c r="G11" s="38"/>
      <c r="H11" s="39"/>
      <c r="I11" s="8"/>
    </row>
    <row r="12" spans="1:13" ht="192.75" customHeight="1" x14ac:dyDescent="0.25">
      <c r="B12" s="34"/>
      <c r="C12" s="436" t="s">
        <v>638</v>
      </c>
      <c r="D12" s="437"/>
      <c r="E12" s="437"/>
      <c r="F12" s="437"/>
      <c r="G12" s="437"/>
      <c r="H12" s="438"/>
      <c r="M12" s="152"/>
    </row>
    <row r="13" spans="1:13" x14ac:dyDescent="0.25">
      <c r="A13" s="7"/>
      <c r="B13" s="142" t="s">
        <v>10</v>
      </c>
      <c r="C13" s="38"/>
      <c r="D13" s="38"/>
      <c r="E13" s="38"/>
      <c r="F13" s="38"/>
      <c r="G13" s="38"/>
      <c r="H13" s="39"/>
      <c r="I13" s="8"/>
    </row>
    <row r="14" spans="1:13" ht="296.25" customHeight="1" x14ac:dyDescent="0.25">
      <c r="B14" s="34"/>
      <c r="C14" s="442" t="s">
        <v>686</v>
      </c>
      <c r="D14" s="443"/>
      <c r="E14" s="443"/>
      <c r="F14" s="443"/>
      <c r="G14" s="443"/>
      <c r="H14" s="444"/>
      <c r="J14" s="58"/>
    </row>
    <row r="15" spans="1:13" x14ac:dyDescent="0.25">
      <c r="A15" s="7"/>
      <c r="B15" s="400" t="s">
        <v>11</v>
      </c>
      <c r="C15" s="401"/>
      <c r="D15" s="401"/>
      <c r="E15" s="401"/>
      <c r="F15" s="401"/>
      <c r="G15" s="401"/>
      <c r="H15" s="402"/>
      <c r="I15" s="8"/>
    </row>
    <row r="16" spans="1:13" ht="198.75" customHeight="1" x14ac:dyDescent="0.25">
      <c r="B16" s="10"/>
      <c r="C16" s="448" t="s">
        <v>632</v>
      </c>
      <c r="D16" s="421"/>
      <c r="E16" s="421"/>
      <c r="F16" s="421"/>
      <c r="G16" s="421"/>
      <c r="H16" s="449"/>
      <c r="I16" s="154"/>
    </row>
    <row r="17" spans="1:9" x14ac:dyDescent="0.25">
      <c r="A17" s="7"/>
      <c r="B17" s="142" t="s">
        <v>12</v>
      </c>
      <c r="C17" s="38"/>
      <c r="D17" s="38"/>
      <c r="E17" s="38"/>
      <c r="F17" s="38"/>
      <c r="G17" s="38"/>
      <c r="H17" s="39"/>
      <c r="I17" s="8"/>
    </row>
    <row r="18" spans="1:9" ht="146.25" customHeight="1" x14ac:dyDescent="0.25">
      <c r="B18" s="34"/>
      <c r="C18" s="436" t="s">
        <v>630</v>
      </c>
      <c r="D18" s="437"/>
      <c r="E18" s="437"/>
      <c r="F18" s="437"/>
      <c r="G18" s="437"/>
      <c r="H18" s="438"/>
    </row>
    <row r="19" spans="1:9" x14ac:dyDescent="0.25">
      <c r="A19" s="7"/>
      <c r="B19" s="400" t="s">
        <v>13</v>
      </c>
      <c r="C19" s="401"/>
      <c r="D19" s="401"/>
      <c r="E19" s="401"/>
      <c r="F19" s="401"/>
      <c r="G19" s="401"/>
      <c r="H19" s="402"/>
      <c r="I19" s="8"/>
    </row>
    <row r="20" spans="1:9" ht="55.5" customHeight="1" x14ac:dyDescent="0.25">
      <c r="A20" s="7"/>
      <c r="B20" s="11"/>
      <c r="C20" s="450" t="s">
        <v>661</v>
      </c>
      <c r="D20" s="450"/>
      <c r="E20" s="450"/>
      <c r="F20" s="450"/>
      <c r="G20" s="450"/>
      <c r="H20" s="450"/>
      <c r="I20" s="154"/>
    </row>
    <row r="21" spans="1:9" ht="30" customHeight="1" x14ac:dyDescent="0.25">
      <c r="B21" s="7"/>
      <c r="C21" s="36" t="s">
        <v>14</v>
      </c>
      <c r="D21" s="451" t="s">
        <v>15</v>
      </c>
      <c r="E21" s="451"/>
      <c r="F21" s="451"/>
      <c r="G21" s="451"/>
      <c r="H21" s="452"/>
      <c r="I21" s="37"/>
    </row>
    <row r="22" spans="1:9" ht="35.25" customHeight="1" x14ac:dyDescent="0.25">
      <c r="B22" s="7"/>
      <c r="C22" s="35" t="s">
        <v>16</v>
      </c>
      <c r="D22" s="431" t="s">
        <v>17</v>
      </c>
      <c r="E22" s="431"/>
      <c r="F22" s="431"/>
      <c r="G22" s="431"/>
      <c r="H22" s="432"/>
      <c r="I22" s="153"/>
    </row>
    <row r="23" spans="1:9" ht="48" customHeight="1" x14ac:dyDescent="0.25">
      <c r="B23" s="7"/>
      <c r="C23" s="35" t="s">
        <v>18</v>
      </c>
      <c r="D23" s="431" t="s">
        <v>19</v>
      </c>
      <c r="E23" s="431"/>
      <c r="F23" s="431"/>
      <c r="G23" s="431"/>
      <c r="H23" s="432"/>
      <c r="I23" s="153"/>
    </row>
    <row r="24" spans="1:9" ht="126.75" customHeight="1" x14ac:dyDescent="0.25">
      <c r="B24" s="11"/>
      <c r="C24" s="433" t="s">
        <v>637</v>
      </c>
      <c r="D24" s="434"/>
      <c r="E24" s="434"/>
      <c r="F24" s="434"/>
      <c r="G24" s="434"/>
      <c r="H24" s="435"/>
    </row>
    <row r="25" spans="1:9" x14ac:dyDescent="0.25">
      <c r="A25" s="7"/>
      <c r="B25" s="142" t="s">
        <v>20</v>
      </c>
      <c r="C25" s="38"/>
      <c r="D25" s="38"/>
      <c r="E25" s="38"/>
      <c r="F25" s="38"/>
      <c r="G25" s="38"/>
      <c r="H25" s="39"/>
      <c r="I25" s="8"/>
    </row>
    <row r="26" spans="1:9" ht="141.75" customHeight="1" x14ac:dyDescent="0.25">
      <c r="B26" s="34"/>
      <c r="C26" s="436" t="s">
        <v>631</v>
      </c>
      <c r="D26" s="437"/>
      <c r="E26" s="437"/>
      <c r="F26" s="437"/>
      <c r="G26" s="437"/>
      <c r="H26" s="438"/>
    </row>
    <row r="27" spans="1:9" s="146" customFormat="1" x14ac:dyDescent="0.25">
      <c r="A27" s="144"/>
      <c r="B27" s="142" t="s">
        <v>21</v>
      </c>
      <c r="C27" s="142"/>
      <c r="D27" s="142"/>
      <c r="E27" s="142"/>
      <c r="F27" s="142"/>
      <c r="G27" s="142"/>
      <c r="H27" s="143"/>
      <c r="I27" s="145"/>
    </row>
    <row r="28" spans="1:9" s="146" customFormat="1" ht="51" customHeight="1" x14ac:dyDescent="0.25">
      <c r="B28" s="147"/>
      <c r="C28" s="439" t="s">
        <v>22</v>
      </c>
      <c r="D28" s="440"/>
      <c r="E28" s="440"/>
      <c r="F28" s="440"/>
      <c r="G28" s="440"/>
      <c r="H28" s="441"/>
    </row>
    <row r="29" spans="1:9" s="146" customFormat="1" x14ac:dyDescent="0.25">
      <c r="A29" s="144"/>
      <c r="B29" s="142" t="s">
        <v>23</v>
      </c>
      <c r="C29" s="142"/>
      <c r="D29" s="142"/>
      <c r="E29" s="142"/>
      <c r="F29" s="142"/>
      <c r="G29" s="142"/>
      <c r="H29" s="143"/>
      <c r="I29" s="145"/>
    </row>
    <row r="30" spans="1:9" s="146" customFormat="1" ht="33" customHeight="1" x14ac:dyDescent="0.25">
      <c r="B30" s="147"/>
      <c r="C30" s="439" t="s">
        <v>24</v>
      </c>
      <c r="D30" s="440"/>
      <c r="E30" s="440"/>
      <c r="F30" s="440"/>
      <c r="G30" s="440"/>
      <c r="H30" s="441"/>
    </row>
    <row r="31" spans="1:9" s="146" customFormat="1" x14ac:dyDescent="0.25">
      <c r="A31" s="144"/>
      <c r="B31" s="142" t="s">
        <v>25</v>
      </c>
      <c r="C31" s="142"/>
      <c r="D31" s="142"/>
      <c r="E31" s="142"/>
      <c r="F31" s="142"/>
      <c r="G31" s="142"/>
      <c r="H31" s="143"/>
      <c r="I31" s="145"/>
    </row>
    <row r="32" spans="1:9" s="146" customFormat="1" ht="35.25" customHeight="1" x14ac:dyDescent="0.25">
      <c r="B32" s="147"/>
      <c r="C32" s="439" t="s">
        <v>26</v>
      </c>
      <c r="D32" s="440"/>
      <c r="E32" s="440"/>
      <c r="F32" s="440"/>
      <c r="G32" s="440"/>
      <c r="H32" s="441"/>
    </row>
    <row r="33" spans="1:10" s="146" customFormat="1" x14ac:dyDescent="0.25">
      <c r="A33" s="144"/>
      <c r="B33" s="142" t="s">
        <v>27</v>
      </c>
      <c r="C33" s="142"/>
      <c r="D33" s="142"/>
      <c r="E33" s="142"/>
      <c r="F33" s="142"/>
      <c r="G33" s="142"/>
      <c r="H33" s="143"/>
      <c r="I33" s="145"/>
    </row>
    <row r="34" spans="1:10" ht="35.25" customHeight="1" x14ac:dyDescent="0.25">
      <c r="B34" s="34"/>
      <c r="C34" s="439" t="s">
        <v>28</v>
      </c>
      <c r="D34" s="440"/>
      <c r="E34" s="440"/>
      <c r="F34" s="440"/>
      <c r="G34" s="440"/>
      <c r="H34" s="441"/>
    </row>
    <row r="35" spans="1:10" x14ac:dyDescent="0.25">
      <c r="A35" s="7"/>
      <c r="B35" s="142" t="s">
        <v>29</v>
      </c>
      <c r="C35" s="38"/>
      <c r="D35" s="38"/>
      <c r="E35" s="38"/>
      <c r="F35" s="38"/>
      <c r="G35" s="38"/>
      <c r="H35" s="39"/>
      <c r="I35" s="8"/>
    </row>
    <row r="36" spans="1:10" ht="141" customHeight="1" x14ac:dyDescent="0.25">
      <c r="B36" s="34"/>
      <c r="C36" s="442" t="s">
        <v>770</v>
      </c>
      <c r="D36" s="443"/>
      <c r="E36" s="443"/>
      <c r="F36" s="443"/>
      <c r="G36" s="443"/>
      <c r="H36" s="444"/>
      <c r="J36" s="98"/>
    </row>
    <row r="37" spans="1:10" s="146" customFormat="1" x14ac:dyDescent="0.25">
      <c r="A37" s="144"/>
      <c r="B37" s="142" t="s">
        <v>30</v>
      </c>
      <c r="C37" s="142"/>
      <c r="D37" s="142"/>
      <c r="E37" s="142"/>
      <c r="F37" s="142"/>
      <c r="G37" s="142"/>
      <c r="H37" s="143"/>
      <c r="I37" s="145"/>
    </row>
    <row r="38" spans="1:10" s="146" customFormat="1" ht="39" customHeight="1" x14ac:dyDescent="0.25">
      <c r="B38" s="147"/>
      <c r="C38" s="439" t="s">
        <v>31</v>
      </c>
      <c r="D38" s="440"/>
      <c r="E38" s="440"/>
      <c r="F38" s="440"/>
      <c r="G38" s="440"/>
      <c r="H38" s="441"/>
    </row>
    <row r="39" spans="1:10" ht="32.25" customHeight="1" x14ac:dyDescent="0.25">
      <c r="A39" s="7"/>
      <c r="B39" s="445" t="s">
        <v>32</v>
      </c>
      <c r="C39" s="446"/>
      <c r="D39" s="446"/>
      <c r="E39" s="446"/>
      <c r="F39" s="446"/>
      <c r="G39" s="446"/>
      <c r="H39" s="447"/>
      <c r="I39" s="8"/>
    </row>
    <row r="40" spans="1:10" ht="199.5" customHeight="1" x14ac:dyDescent="0.25">
      <c r="B40" s="34"/>
      <c r="C40" s="442" t="s">
        <v>771</v>
      </c>
      <c r="D40" s="443"/>
      <c r="E40" s="443"/>
      <c r="F40" s="443"/>
      <c r="G40" s="443"/>
      <c r="H40" s="444"/>
      <c r="J40" s="98"/>
    </row>
    <row r="41" spans="1:10" x14ac:dyDescent="0.25">
      <c r="A41" s="7"/>
      <c r="B41" s="142" t="s">
        <v>33</v>
      </c>
      <c r="C41" s="38"/>
      <c r="D41" s="38"/>
      <c r="E41" s="38"/>
      <c r="F41" s="38"/>
      <c r="G41" s="38"/>
      <c r="H41" s="39"/>
      <c r="I41" s="8"/>
    </row>
    <row r="42" spans="1:10" ht="40.5" customHeight="1" x14ac:dyDescent="0.25">
      <c r="B42" s="34"/>
      <c r="C42" s="436" t="s">
        <v>34</v>
      </c>
      <c r="D42" s="437"/>
      <c r="E42" s="437"/>
      <c r="F42" s="437"/>
      <c r="G42" s="437"/>
      <c r="H42" s="438"/>
    </row>
    <row r="43" spans="1:10" x14ac:dyDescent="0.25">
      <c r="A43" s="7"/>
      <c r="B43" s="142" t="s">
        <v>35</v>
      </c>
      <c r="C43" s="142"/>
      <c r="D43" s="142"/>
      <c r="E43" s="142"/>
      <c r="F43" s="142"/>
      <c r="G43" s="142"/>
      <c r="H43" s="143"/>
      <c r="I43" s="8"/>
    </row>
    <row r="44" spans="1:10" ht="53.25" customHeight="1" x14ac:dyDescent="0.25">
      <c r="B44" s="391"/>
      <c r="C44" s="428" t="s">
        <v>36</v>
      </c>
      <c r="D44" s="429"/>
      <c r="E44" s="429"/>
      <c r="F44" s="429"/>
      <c r="G44" s="429"/>
      <c r="H44" s="430"/>
      <c r="J44" s="98"/>
    </row>
    <row r="45" spans="1:10" x14ac:dyDescent="0.25">
      <c r="B45" s="11"/>
      <c r="C45" s="11"/>
      <c r="D45" s="11"/>
      <c r="E45" s="11"/>
      <c r="F45" s="11"/>
      <c r="G45" s="11"/>
      <c r="H45" s="11"/>
    </row>
  </sheetData>
  <sheetProtection algorithmName="SHA-512" hashValue="0sWA8HaA9fuD1hHYo3dkPXPWkyuG5SGrtwKyUCPX3HRUjnk6xRd72NRbipuqLYoDKFWCanR3lFW5HZSBt0HKPQ==" saltValue="tN7nmbtPMgxqLv+m7kF/Ow==" spinCount="100000" sheet="1" selectLockedCells="1" selectUnlockedCells="1"/>
  <mergeCells count="24">
    <mergeCell ref="C4:H4"/>
    <mergeCell ref="C14:H14"/>
    <mergeCell ref="C12:H12"/>
    <mergeCell ref="C10:H10"/>
    <mergeCell ref="C8:H8"/>
    <mergeCell ref="C6:H6"/>
    <mergeCell ref="C16:H16"/>
    <mergeCell ref="C18:H18"/>
    <mergeCell ref="C20:H20"/>
    <mergeCell ref="D21:H21"/>
    <mergeCell ref="D22:H22"/>
    <mergeCell ref="C44:H44"/>
    <mergeCell ref="D23:H23"/>
    <mergeCell ref="C24:H24"/>
    <mergeCell ref="C26:H26"/>
    <mergeCell ref="C28:H28"/>
    <mergeCell ref="C30:H30"/>
    <mergeCell ref="C32:H32"/>
    <mergeCell ref="C34:H34"/>
    <mergeCell ref="C36:H36"/>
    <mergeCell ref="C38:H38"/>
    <mergeCell ref="C40:H40"/>
    <mergeCell ref="C42:H42"/>
    <mergeCell ref="B39:H39"/>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21A9-B58D-4709-945B-8310F8B027E3}">
  <sheetPr>
    <tabColor rgb="FF8FBFB3"/>
  </sheetPr>
  <dimension ref="A1:P1265"/>
  <sheetViews>
    <sheetView zoomScaleNormal="100" workbookViewId="0"/>
  </sheetViews>
  <sheetFormatPr defaultColWidth="9.140625" defaultRowHeight="15" x14ac:dyDescent="0.25"/>
  <cols>
    <col min="1" max="1" width="2" style="1" customWidth="1"/>
    <col min="2" max="2" width="3.7109375" style="1" customWidth="1"/>
    <col min="3" max="3" width="61.5703125" style="1" customWidth="1"/>
    <col min="4" max="4" width="18.42578125" style="1" customWidth="1"/>
    <col min="5" max="5" width="10.42578125" style="1" customWidth="1"/>
    <col min="6" max="6" width="9.140625" style="1" customWidth="1"/>
    <col min="7" max="7" width="9" style="1" customWidth="1"/>
    <col min="8" max="8" width="8.42578125" style="1" customWidth="1"/>
    <col min="9" max="9" width="10.42578125" style="1" bestFit="1" customWidth="1"/>
    <col min="10" max="10" width="11.140625" style="116" customWidth="1"/>
    <col min="11" max="11" width="11.140625" style="118" customWidth="1"/>
    <col min="12" max="12" width="4" style="175" customWidth="1"/>
    <col min="13" max="13" width="11.28515625" style="8" bestFit="1" customWidth="1"/>
    <col min="14" max="16384" width="9.140625" style="1"/>
  </cols>
  <sheetData>
    <row r="1" spans="1:13" ht="32.25" x14ac:dyDescent="0.5">
      <c r="B1" s="416" t="s">
        <v>689</v>
      </c>
      <c r="C1" s="417"/>
      <c r="L1" s="1"/>
      <c r="M1" s="1"/>
    </row>
    <row r="2" spans="1:13" x14ac:dyDescent="0.25">
      <c r="B2" s="9"/>
      <c r="C2" s="9"/>
      <c r="D2" s="9"/>
      <c r="E2" s="9"/>
      <c r="F2" s="9"/>
      <c r="G2" s="9"/>
      <c r="H2" s="9"/>
      <c r="I2" s="9"/>
      <c r="J2" s="117"/>
      <c r="K2" s="188"/>
      <c r="L2" s="1"/>
    </row>
    <row r="3" spans="1:13" x14ac:dyDescent="0.25">
      <c r="A3" s="7"/>
      <c r="B3" s="214" t="s">
        <v>37</v>
      </c>
      <c r="C3" s="214"/>
      <c r="D3" s="214" t="s">
        <v>38</v>
      </c>
      <c r="E3" s="214">
        <v>2019</v>
      </c>
      <c r="F3" s="214">
        <v>2020</v>
      </c>
      <c r="G3" s="214">
        <v>2021</v>
      </c>
      <c r="H3" s="214">
        <v>2022</v>
      </c>
      <c r="I3" s="214">
        <v>2023</v>
      </c>
      <c r="J3" s="214">
        <v>2024</v>
      </c>
      <c r="K3" s="215">
        <v>2025</v>
      </c>
      <c r="L3" s="8"/>
    </row>
    <row r="4" spans="1:13" x14ac:dyDescent="0.25">
      <c r="A4" s="7"/>
      <c r="B4" s="211" t="s">
        <v>39</v>
      </c>
      <c r="C4" s="212"/>
      <c r="D4" s="212" t="s">
        <v>40</v>
      </c>
      <c r="E4" s="213">
        <v>34795</v>
      </c>
      <c r="F4" s="213">
        <v>23300</v>
      </c>
      <c r="G4" s="213">
        <v>24862</v>
      </c>
      <c r="H4" s="213">
        <v>28941</v>
      </c>
      <c r="I4" s="213">
        <v>38225</v>
      </c>
      <c r="J4" s="213">
        <v>46325</v>
      </c>
      <c r="K4" s="216" t="s">
        <v>719</v>
      </c>
      <c r="L4" s="1"/>
    </row>
    <row r="5" spans="1:13" x14ac:dyDescent="0.25">
      <c r="B5" s="412" t="s">
        <v>688</v>
      </c>
      <c r="C5" s="413"/>
      <c r="D5" s="195" t="s">
        <v>40</v>
      </c>
      <c r="E5" s="196" t="s">
        <v>41</v>
      </c>
      <c r="F5" s="196" t="s">
        <v>41</v>
      </c>
      <c r="G5" s="196" t="s">
        <v>41</v>
      </c>
      <c r="H5" s="196" t="s">
        <v>41</v>
      </c>
      <c r="I5" s="196" t="s">
        <v>41</v>
      </c>
      <c r="J5" s="196">
        <v>842218</v>
      </c>
      <c r="K5" s="197">
        <v>850829.03728868777</v>
      </c>
      <c r="L5" s="1"/>
      <c r="M5" s="190"/>
    </row>
    <row r="6" spans="1:13" x14ac:dyDescent="0.25">
      <c r="B6" s="198" t="s">
        <v>42</v>
      </c>
      <c r="C6" s="195"/>
      <c r="D6" s="195" t="s">
        <v>40</v>
      </c>
      <c r="E6" s="196">
        <v>695525</v>
      </c>
      <c r="F6" s="196">
        <v>607547</v>
      </c>
      <c r="G6" s="196">
        <v>613314</v>
      </c>
      <c r="H6" s="196">
        <v>651786</v>
      </c>
      <c r="I6" s="196">
        <v>765973</v>
      </c>
      <c r="J6" s="196">
        <v>774835</v>
      </c>
      <c r="K6" s="197">
        <v>773067.32704694953</v>
      </c>
      <c r="L6" s="1"/>
      <c r="M6" s="190"/>
    </row>
    <row r="7" spans="1:13" x14ac:dyDescent="0.25">
      <c r="B7" s="412" t="s">
        <v>665</v>
      </c>
      <c r="C7" s="413"/>
      <c r="D7" s="195" t="s">
        <v>40</v>
      </c>
      <c r="E7" s="195" t="s">
        <v>41</v>
      </c>
      <c r="F7" s="196">
        <v>575541</v>
      </c>
      <c r="G7" s="196">
        <v>579593</v>
      </c>
      <c r="H7" s="196">
        <v>591442</v>
      </c>
      <c r="I7" s="196">
        <v>592512</v>
      </c>
      <c r="J7" s="196">
        <v>563444</v>
      </c>
      <c r="K7" s="197">
        <v>511699.97002937098</v>
      </c>
      <c r="L7" s="1"/>
    </row>
    <row r="8" spans="1:13" x14ac:dyDescent="0.25">
      <c r="B8" s="412" t="s">
        <v>666</v>
      </c>
      <c r="C8" s="413"/>
      <c r="D8" s="195"/>
      <c r="E8" s="195"/>
      <c r="F8" s="195"/>
      <c r="G8" s="195"/>
      <c r="H8" s="195"/>
      <c r="I8" s="195"/>
      <c r="J8" s="196"/>
      <c r="K8" s="197"/>
      <c r="L8" s="1"/>
    </row>
    <row r="9" spans="1:13" x14ac:dyDescent="0.25">
      <c r="B9" s="195"/>
      <c r="C9" s="199" t="s">
        <v>9</v>
      </c>
      <c r="D9" s="195" t="s">
        <v>40</v>
      </c>
      <c r="E9" s="196" t="s">
        <v>41</v>
      </c>
      <c r="F9" s="196" t="s">
        <v>41</v>
      </c>
      <c r="G9" s="196" t="s">
        <v>41</v>
      </c>
      <c r="H9" s="196" t="s">
        <v>41</v>
      </c>
      <c r="I9" s="196">
        <v>158826</v>
      </c>
      <c r="J9" s="196">
        <v>116348</v>
      </c>
      <c r="K9" s="197">
        <v>127068.42562289799</v>
      </c>
      <c r="L9" s="1"/>
      <c r="M9" s="190"/>
    </row>
    <row r="10" spans="1:13" x14ac:dyDescent="0.25">
      <c r="B10" s="195"/>
      <c r="C10" s="199" t="s">
        <v>43</v>
      </c>
      <c r="D10" s="195" t="s">
        <v>40</v>
      </c>
      <c r="E10" s="196">
        <v>22200</v>
      </c>
      <c r="F10" s="196">
        <v>18693</v>
      </c>
      <c r="G10" s="196">
        <v>2199</v>
      </c>
      <c r="H10" s="196">
        <v>2628</v>
      </c>
      <c r="I10" s="196">
        <v>290577</v>
      </c>
      <c r="J10" s="196">
        <v>186010</v>
      </c>
      <c r="K10" s="197" t="s">
        <v>690</v>
      </c>
      <c r="L10" s="1"/>
    </row>
    <row r="11" spans="1:13" x14ac:dyDescent="0.25">
      <c r="B11" s="195"/>
      <c r="C11" s="199" t="s">
        <v>44</v>
      </c>
      <c r="D11" s="195" t="s">
        <v>40</v>
      </c>
      <c r="E11" s="196" t="s">
        <v>41</v>
      </c>
      <c r="F11" s="196" t="s">
        <v>41</v>
      </c>
      <c r="G11" s="196" t="s">
        <v>41</v>
      </c>
      <c r="H11" s="196" t="s">
        <v>41</v>
      </c>
      <c r="I11" s="196">
        <v>213062</v>
      </c>
      <c r="J11" s="196">
        <v>185927</v>
      </c>
      <c r="K11" s="197">
        <v>189972.92550075799</v>
      </c>
      <c r="L11" s="1"/>
      <c r="M11" s="190"/>
    </row>
    <row r="12" spans="1:13" x14ac:dyDescent="0.25">
      <c r="B12" s="195"/>
      <c r="C12" s="199" t="s">
        <v>12</v>
      </c>
      <c r="D12" s="195" t="s">
        <v>40</v>
      </c>
      <c r="E12" s="196" t="s">
        <v>41</v>
      </c>
      <c r="F12" s="196" t="s">
        <v>41</v>
      </c>
      <c r="G12" s="196" t="s">
        <v>41</v>
      </c>
      <c r="H12" s="196" t="s">
        <v>41</v>
      </c>
      <c r="I12" s="196">
        <v>4807</v>
      </c>
      <c r="J12" s="196">
        <v>3106</v>
      </c>
      <c r="K12" s="197">
        <v>1786.93064367802</v>
      </c>
      <c r="L12" s="1"/>
    </row>
    <row r="13" spans="1:13" x14ac:dyDescent="0.25">
      <c r="B13" s="195"/>
      <c r="C13" s="199" t="s">
        <v>13</v>
      </c>
      <c r="D13" s="195" t="s">
        <v>40</v>
      </c>
      <c r="E13" s="196" t="s">
        <v>41</v>
      </c>
      <c r="F13" s="196" t="s">
        <v>41</v>
      </c>
      <c r="G13" s="196" t="s">
        <v>41</v>
      </c>
      <c r="H13" s="196">
        <v>44039</v>
      </c>
      <c r="I13" s="196">
        <v>56046</v>
      </c>
      <c r="J13" s="196">
        <v>56690.198943611205</v>
      </c>
      <c r="K13" s="197">
        <v>55953.518921896743</v>
      </c>
      <c r="L13" s="1"/>
    </row>
    <row r="14" spans="1:13" ht="32.25" customHeight="1" x14ac:dyDescent="0.25">
      <c r="B14" s="195"/>
      <c r="C14" s="199" t="s">
        <v>20</v>
      </c>
      <c r="D14" s="195" t="s">
        <v>40</v>
      </c>
      <c r="E14" s="196">
        <v>1155</v>
      </c>
      <c r="F14" s="196">
        <v>83</v>
      </c>
      <c r="G14" s="196">
        <v>52</v>
      </c>
      <c r="H14" s="196">
        <v>504</v>
      </c>
      <c r="I14" s="196">
        <v>3002</v>
      </c>
      <c r="J14" s="196">
        <f>4258.729+83.367706991771</f>
        <v>4342.0967069917715</v>
      </c>
      <c r="K14" s="197">
        <v>4304.9859999999999</v>
      </c>
      <c r="L14" s="1"/>
      <c r="M14" s="191"/>
    </row>
    <row r="15" spans="1:13" ht="30" x14ac:dyDescent="0.25">
      <c r="B15" s="195"/>
      <c r="C15" s="199" t="s">
        <v>45</v>
      </c>
      <c r="D15" s="195" t="s">
        <v>40</v>
      </c>
      <c r="E15" s="196" t="s">
        <v>41</v>
      </c>
      <c r="F15" s="196" t="s">
        <v>41</v>
      </c>
      <c r="G15" s="196">
        <v>676606</v>
      </c>
      <c r="H15" s="196">
        <v>876648</v>
      </c>
      <c r="I15" s="196" t="s">
        <v>691</v>
      </c>
      <c r="J15" s="196">
        <v>164399</v>
      </c>
      <c r="K15" s="197" t="s">
        <v>693</v>
      </c>
      <c r="L15" s="1"/>
      <c r="M15" s="190"/>
    </row>
    <row r="16" spans="1:13" ht="46.5" customHeight="1" x14ac:dyDescent="0.25">
      <c r="B16" s="195"/>
      <c r="C16" s="199" t="s">
        <v>695</v>
      </c>
      <c r="D16" s="195" t="s">
        <v>40</v>
      </c>
      <c r="E16" s="196" t="s">
        <v>41</v>
      </c>
      <c r="F16" s="196" t="s">
        <v>41</v>
      </c>
      <c r="G16" s="196" t="s">
        <v>41</v>
      </c>
      <c r="H16" s="196" t="s">
        <v>41</v>
      </c>
      <c r="I16" s="196" t="s">
        <v>692</v>
      </c>
      <c r="J16" s="196">
        <v>881364</v>
      </c>
      <c r="K16" s="197" t="s">
        <v>708</v>
      </c>
      <c r="L16" s="1"/>
      <c r="M16" s="192"/>
    </row>
    <row r="17" spans="1:16" x14ac:dyDescent="0.25">
      <c r="B17" s="414" t="s">
        <v>696</v>
      </c>
      <c r="C17" s="415"/>
      <c r="D17" s="51" t="s">
        <v>46</v>
      </c>
      <c r="E17" s="201">
        <v>48</v>
      </c>
      <c r="F17" s="51">
        <v>39.700000000000003</v>
      </c>
      <c r="G17" s="51">
        <v>39.700000000000003</v>
      </c>
      <c r="H17" s="51">
        <v>40.700000000000003</v>
      </c>
      <c r="I17" s="51">
        <v>41.7</v>
      </c>
      <c r="J17" s="394">
        <v>41.8</v>
      </c>
      <c r="K17" s="387">
        <v>39.243361874498376</v>
      </c>
      <c r="L17" s="1"/>
    </row>
    <row r="18" spans="1:16" ht="45" customHeight="1" x14ac:dyDescent="0.25">
      <c r="B18" s="403" t="s">
        <v>47</v>
      </c>
      <c r="C18" s="404"/>
      <c r="D18" s="202" t="s">
        <v>672</v>
      </c>
      <c r="E18" s="202" t="s">
        <v>41</v>
      </c>
      <c r="F18" s="95" t="s">
        <v>41</v>
      </c>
      <c r="G18" s="95">
        <v>95</v>
      </c>
      <c r="H18" s="95">
        <v>90</v>
      </c>
      <c r="I18" s="95">
        <v>104</v>
      </c>
      <c r="J18" s="206">
        <v>103</v>
      </c>
      <c r="K18" s="217" t="s">
        <v>697</v>
      </c>
      <c r="L18" s="1"/>
    </row>
    <row r="19" spans="1:16" x14ac:dyDescent="0.25">
      <c r="B19" s="203"/>
      <c r="C19" s="30"/>
      <c r="D19" s="10"/>
      <c r="E19" s="10"/>
      <c r="F19" s="10"/>
      <c r="G19" s="10"/>
      <c r="H19" s="10"/>
      <c r="I19" s="10"/>
      <c r="J19" s="204"/>
      <c r="K19" s="119"/>
      <c r="L19" s="1"/>
    </row>
    <row r="20" spans="1:16" ht="13.5" customHeight="1" x14ac:dyDescent="0.25">
      <c r="A20" s="7"/>
      <c r="B20" s="207" t="s">
        <v>48</v>
      </c>
      <c r="C20" s="406" t="s">
        <v>49</v>
      </c>
      <c r="D20" s="407"/>
      <c r="E20" s="407"/>
      <c r="F20" s="407"/>
      <c r="G20" s="407"/>
      <c r="H20" s="407"/>
      <c r="I20" s="407"/>
      <c r="J20" s="407"/>
      <c r="K20" s="408"/>
      <c r="L20" s="1"/>
      <c r="M20" s="193"/>
    </row>
    <row r="21" spans="1:16" ht="24.75" customHeight="1" x14ac:dyDescent="0.25">
      <c r="A21" s="7"/>
      <c r="B21" s="207" t="s">
        <v>50</v>
      </c>
      <c r="C21" s="409" t="s">
        <v>664</v>
      </c>
      <c r="D21" s="410"/>
      <c r="E21" s="410"/>
      <c r="F21" s="410"/>
      <c r="G21" s="410"/>
      <c r="H21" s="410"/>
      <c r="I21" s="410"/>
      <c r="J21" s="410"/>
      <c r="K21" s="411"/>
      <c r="L21" s="1"/>
      <c r="M21" s="193"/>
    </row>
    <row r="22" spans="1:16" x14ac:dyDescent="0.25">
      <c r="A22" s="7"/>
      <c r="B22" s="207" t="s">
        <v>51</v>
      </c>
      <c r="C22" s="405" t="s">
        <v>52</v>
      </c>
      <c r="D22" s="405"/>
      <c r="E22" s="405"/>
      <c r="F22" s="405"/>
      <c r="G22" s="405"/>
      <c r="H22" s="405"/>
      <c r="I22" s="405"/>
      <c r="J22" s="405"/>
      <c r="K22" s="193"/>
      <c r="L22" s="1"/>
      <c r="M22" s="193"/>
    </row>
    <row r="23" spans="1:16" ht="39" customHeight="1" x14ac:dyDescent="0.25">
      <c r="A23" s="7"/>
      <c r="B23" s="207" t="s">
        <v>53</v>
      </c>
      <c r="C23" s="409" t="s">
        <v>687</v>
      </c>
      <c r="D23" s="410"/>
      <c r="E23" s="410"/>
      <c r="F23" s="410"/>
      <c r="G23" s="410"/>
      <c r="H23" s="410"/>
      <c r="I23" s="410"/>
      <c r="J23" s="410"/>
      <c r="K23" s="411"/>
      <c r="L23" s="1"/>
      <c r="M23" s="193"/>
    </row>
    <row r="24" spans="1:16" ht="16.5" customHeight="1" x14ac:dyDescent="0.25">
      <c r="A24" s="7"/>
      <c r="B24" s="207" t="s">
        <v>54</v>
      </c>
      <c r="C24" s="405" t="s">
        <v>56</v>
      </c>
      <c r="D24" s="405"/>
      <c r="E24" s="405"/>
      <c r="F24" s="405"/>
      <c r="G24" s="405"/>
      <c r="H24" s="405"/>
      <c r="I24" s="405"/>
      <c r="J24" s="405"/>
      <c r="K24" s="193"/>
      <c r="L24" s="1"/>
      <c r="M24" s="193"/>
    </row>
    <row r="25" spans="1:16" ht="16.5" customHeight="1" x14ac:dyDescent="0.25">
      <c r="A25" s="7"/>
      <c r="B25" s="207" t="s">
        <v>55</v>
      </c>
      <c r="C25" s="409" t="s">
        <v>694</v>
      </c>
      <c r="D25" s="410"/>
      <c r="E25" s="410"/>
      <c r="F25" s="410"/>
      <c r="G25" s="410"/>
      <c r="H25" s="410"/>
      <c r="I25" s="410"/>
      <c r="J25" s="410"/>
      <c r="K25" s="411"/>
      <c r="L25" s="1"/>
      <c r="M25" s="193"/>
      <c r="P25" s="8"/>
    </row>
    <row r="26" spans="1:16" ht="39.75" customHeight="1" x14ac:dyDescent="0.25">
      <c r="A26" s="7"/>
      <c r="B26" s="207" t="s">
        <v>57</v>
      </c>
      <c r="C26" s="409" t="s">
        <v>675</v>
      </c>
      <c r="D26" s="410"/>
      <c r="E26" s="410"/>
      <c r="F26" s="410"/>
      <c r="G26" s="410"/>
      <c r="H26" s="410"/>
      <c r="I26" s="410"/>
      <c r="J26" s="410"/>
      <c r="K26" s="411"/>
      <c r="L26" s="1"/>
      <c r="M26" s="193"/>
      <c r="P26" s="8"/>
    </row>
    <row r="27" spans="1:16" ht="24.75" customHeight="1" x14ac:dyDescent="0.25">
      <c r="A27" s="7"/>
      <c r="B27" s="207" t="s">
        <v>58</v>
      </c>
      <c r="C27" s="409" t="s">
        <v>679</v>
      </c>
      <c r="D27" s="410"/>
      <c r="E27" s="410"/>
      <c r="F27" s="410"/>
      <c r="G27" s="410"/>
      <c r="H27" s="410"/>
      <c r="I27" s="410"/>
      <c r="J27" s="410"/>
      <c r="K27" s="411"/>
      <c r="L27" s="1"/>
      <c r="M27" s="193"/>
      <c r="P27" s="8"/>
    </row>
    <row r="28" spans="1:16" ht="25.5" customHeight="1" x14ac:dyDescent="0.25">
      <c r="A28" s="7"/>
      <c r="B28" s="207" t="s">
        <v>59</v>
      </c>
      <c r="C28" s="409" t="s">
        <v>677</v>
      </c>
      <c r="D28" s="410"/>
      <c r="E28" s="410"/>
      <c r="F28" s="410"/>
      <c r="G28" s="410"/>
      <c r="H28" s="410"/>
      <c r="I28" s="410"/>
      <c r="J28" s="410"/>
      <c r="K28" s="411"/>
      <c r="L28" s="1"/>
      <c r="M28" s="193"/>
      <c r="P28" s="8"/>
    </row>
    <row r="29" spans="1:16" ht="27" customHeight="1" x14ac:dyDescent="0.25">
      <c r="A29" s="7"/>
      <c r="B29" s="207" t="s">
        <v>60</v>
      </c>
      <c r="C29" s="418" t="s">
        <v>680</v>
      </c>
      <c r="D29" s="419"/>
      <c r="E29" s="419"/>
      <c r="F29" s="419"/>
      <c r="G29" s="419"/>
      <c r="H29" s="419"/>
      <c r="I29" s="419"/>
      <c r="J29" s="419"/>
      <c r="K29" s="420"/>
      <c r="L29" s="1"/>
      <c r="M29" s="193"/>
      <c r="P29" s="8"/>
    </row>
    <row r="30" spans="1:16" ht="36.75" customHeight="1" x14ac:dyDescent="0.25">
      <c r="A30" s="7"/>
      <c r="B30" s="207" t="s">
        <v>61</v>
      </c>
      <c r="C30" s="418" t="s">
        <v>678</v>
      </c>
      <c r="D30" s="419"/>
      <c r="E30" s="419"/>
      <c r="F30" s="419"/>
      <c r="G30" s="419"/>
      <c r="H30" s="419"/>
      <c r="I30" s="419"/>
      <c r="J30" s="419"/>
      <c r="K30" s="420"/>
      <c r="L30" s="1"/>
      <c r="M30" s="193"/>
      <c r="P30" s="8"/>
    </row>
    <row r="31" spans="1:16" ht="27.75" customHeight="1" x14ac:dyDescent="0.25">
      <c r="A31" s="7"/>
      <c r="B31" s="207" t="s">
        <v>62</v>
      </c>
      <c r="C31" s="409" t="s">
        <v>681</v>
      </c>
      <c r="D31" s="410"/>
      <c r="E31" s="410"/>
      <c r="F31" s="410"/>
      <c r="G31" s="410"/>
      <c r="H31" s="410"/>
      <c r="I31" s="410"/>
      <c r="J31" s="410"/>
      <c r="K31" s="411"/>
      <c r="L31" s="193"/>
      <c r="M31" s="193"/>
      <c r="P31" s="8"/>
    </row>
    <row r="32" spans="1:16" x14ac:dyDescent="0.25">
      <c r="B32" s="205"/>
      <c r="C32" s="11"/>
      <c r="D32" s="11"/>
      <c r="E32" s="11"/>
      <c r="F32" s="11"/>
      <c r="G32" s="11"/>
      <c r="H32" s="11"/>
      <c r="I32" s="11"/>
      <c r="J32" s="189"/>
      <c r="L32" s="1"/>
      <c r="P32" s="8"/>
    </row>
    <row r="33" spans="10:16" x14ac:dyDescent="0.25">
      <c r="J33" s="118"/>
      <c r="L33" s="1"/>
      <c r="P33" s="8"/>
    </row>
    <row r="34" spans="10:16" x14ac:dyDescent="0.25">
      <c r="K34" s="189"/>
      <c r="L34" s="1"/>
      <c r="M34" s="85"/>
      <c r="N34" s="11"/>
      <c r="O34" s="11"/>
    </row>
    <row r="35" spans="10:16" x14ac:dyDescent="0.25">
      <c r="L35" s="1"/>
    </row>
    <row r="36" spans="10:16" x14ac:dyDescent="0.25">
      <c r="L36" s="1"/>
    </row>
    <row r="37" spans="10:16" x14ac:dyDescent="0.25">
      <c r="L37" s="1"/>
    </row>
    <row r="38" spans="10:16" x14ac:dyDescent="0.25">
      <c r="L38" s="1"/>
    </row>
    <row r="39" spans="10:16" x14ac:dyDescent="0.25">
      <c r="L39" s="1"/>
    </row>
    <row r="40" spans="10:16" x14ac:dyDescent="0.25">
      <c r="L40" s="1"/>
    </row>
    <row r="41" spans="10:16" x14ac:dyDescent="0.25">
      <c r="L41" s="1"/>
    </row>
    <row r="42" spans="10:16" x14ac:dyDescent="0.25">
      <c r="L42" s="1"/>
    </row>
    <row r="43" spans="10:16" x14ac:dyDescent="0.25">
      <c r="L43" s="1"/>
    </row>
    <row r="44" spans="10:16" x14ac:dyDescent="0.25">
      <c r="L44" s="1"/>
    </row>
    <row r="45" spans="10:16" x14ac:dyDescent="0.25">
      <c r="L45" s="1"/>
    </row>
    <row r="46" spans="10:16" x14ac:dyDescent="0.25">
      <c r="L46" s="1"/>
    </row>
    <row r="47" spans="10:16" x14ac:dyDescent="0.25">
      <c r="L47" s="1"/>
    </row>
    <row r="48" spans="10:16" x14ac:dyDescent="0.25">
      <c r="L48" s="1"/>
    </row>
    <row r="49" spans="12:12" x14ac:dyDescent="0.25">
      <c r="L49" s="1"/>
    </row>
    <row r="50" spans="12:12" x14ac:dyDescent="0.25">
      <c r="L50" s="1"/>
    </row>
    <row r="51" spans="12:12" x14ac:dyDescent="0.25">
      <c r="L51" s="1"/>
    </row>
    <row r="52" spans="12:12" x14ac:dyDescent="0.25">
      <c r="L52" s="1"/>
    </row>
    <row r="53" spans="12:12" x14ac:dyDescent="0.25">
      <c r="L53" s="1"/>
    </row>
    <row r="54" spans="12:12" x14ac:dyDescent="0.25">
      <c r="L54" s="1"/>
    </row>
    <row r="55" spans="12:12" x14ac:dyDescent="0.25">
      <c r="L55" s="1"/>
    </row>
    <row r="56" spans="12:12" x14ac:dyDescent="0.25">
      <c r="L56" s="1"/>
    </row>
    <row r="57" spans="12:12" x14ac:dyDescent="0.25">
      <c r="L57" s="1"/>
    </row>
    <row r="58" spans="12:12" x14ac:dyDescent="0.25">
      <c r="L58" s="1"/>
    </row>
    <row r="59" spans="12:12" x14ac:dyDescent="0.25">
      <c r="L59" s="1"/>
    </row>
    <row r="60" spans="12:12" x14ac:dyDescent="0.25">
      <c r="L60" s="1"/>
    </row>
    <row r="61" spans="12:12" x14ac:dyDescent="0.25">
      <c r="L61" s="1"/>
    </row>
    <row r="62" spans="12:12" x14ac:dyDescent="0.25">
      <c r="L62" s="1"/>
    </row>
    <row r="63" spans="12:12" x14ac:dyDescent="0.25">
      <c r="L63" s="1"/>
    </row>
    <row r="64" spans="12:12" x14ac:dyDescent="0.25">
      <c r="L64" s="1"/>
    </row>
    <row r="65" spans="12:12" x14ac:dyDescent="0.25">
      <c r="L65" s="1"/>
    </row>
    <row r="66" spans="12:12" x14ac:dyDescent="0.25">
      <c r="L66" s="1"/>
    </row>
    <row r="67" spans="12:12" x14ac:dyDescent="0.25">
      <c r="L67" s="1"/>
    </row>
    <row r="68" spans="12:12" x14ac:dyDescent="0.25">
      <c r="L68" s="1"/>
    </row>
    <row r="69" spans="12:12" x14ac:dyDescent="0.25">
      <c r="L69" s="1"/>
    </row>
    <row r="70" spans="12:12" x14ac:dyDescent="0.25">
      <c r="L70" s="1"/>
    </row>
    <row r="71" spans="12:12" x14ac:dyDescent="0.25">
      <c r="L71" s="1"/>
    </row>
    <row r="72" spans="12:12" x14ac:dyDescent="0.25">
      <c r="L72" s="1"/>
    </row>
    <row r="73" spans="12:12" x14ac:dyDescent="0.25">
      <c r="L73" s="1"/>
    </row>
    <row r="74" spans="12:12" x14ac:dyDescent="0.25">
      <c r="L74" s="1"/>
    </row>
    <row r="75" spans="12:12" x14ac:dyDescent="0.25">
      <c r="L75" s="1"/>
    </row>
    <row r="76" spans="12:12" x14ac:dyDescent="0.25">
      <c r="L76" s="1"/>
    </row>
    <row r="77" spans="12:12" x14ac:dyDescent="0.25">
      <c r="L77" s="1"/>
    </row>
    <row r="78" spans="12:12" x14ac:dyDescent="0.25">
      <c r="L78" s="1"/>
    </row>
    <row r="79" spans="12:12" x14ac:dyDescent="0.25">
      <c r="L79" s="1"/>
    </row>
    <row r="80" spans="12:12" x14ac:dyDescent="0.25">
      <c r="L80" s="1"/>
    </row>
    <row r="81" spans="12:12" x14ac:dyDescent="0.25">
      <c r="L81" s="1"/>
    </row>
    <row r="82" spans="12:12" x14ac:dyDescent="0.25">
      <c r="L82" s="1"/>
    </row>
    <row r="83" spans="12:12" x14ac:dyDescent="0.25">
      <c r="L83" s="1"/>
    </row>
    <row r="84" spans="12:12" x14ac:dyDescent="0.25">
      <c r="L84" s="1"/>
    </row>
    <row r="85" spans="12:12" x14ac:dyDescent="0.25">
      <c r="L85" s="1"/>
    </row>
    <row r="86" spans="12:12" x14ac:dyDescent="0.25">
      <c r="L86" s="1"/>
    </row>
    <row r="87" spans="12:12" x14ac:dyDescent="0.25">
      <c r="L87" s="1"/>
    </row>
    <row r="88" spans="12:12" x14ac:dyDescent="0.25">
      <c r="L88" s="1"/>
    </row>
    <row r="89" spans="12:12" x14ac:dyDescent="0.25">
      <c r="L89" s="1"/>
    </row>
    <row r="90" spans="12:12" x14ac:dyDescent="0.25">
      <c r="L90" s="1"/>
    </row>
    <row r="91" spans="12:12" x14ac:dyDescent="0.25">
      <c r="L91" s="1"/>
    </row>
    <row r="92" spans="12:12" x14ac:dyDescent="0.25">
      <c r="L92" s="1"/>
    </row>
    <row r="93" spans="12:12" x14ac:dyDescent="0.25">
      <c r="L93" s="1"/>
    </row>
    <row r="94" spans="12:12" x14ac:dyDescent="0.25">
      <c r="L94" s="1"/>
    </row>
    <row r="95" spans="12:12" x14ac:dyDescent="0.25">
      <c r="L95" s="1"/>
    </row>
    <row r="96" spans="12:12" x14ac:dyDescent="0.25">
      <c r="L96" s="1"/>
    </row>
    <row r="97" spans="12:12" x14ac:dyDescent="0.25">
      <c r="L97" s="1"/>
    </row>
    <row r="98" spans="12:12" x14ac:dyDescent="0.25">
      <c r="L98" s="1"/>
    </row>
    <row r="99" spans="12:12" x14ac:dyDescent="0.25">
      <c r="L99" s="1"/>
    </row>
    <row r="100" spans="12:12" x14ac:dyDescent="0.25">
      <c r="L100" s="1"/>
    </row>
    <row r="101" spans="12:12" x14ac:dyDescent="0.25">
      <c r="L101" s="1"/>
    </row>
    <row r="102" spans="12:12" x14ac:dyDescent="0.25">
      <c r="L102" s="1"/>
    </row>
    <row r="103" spans="12:12" x14ac:dyDescent="0.25">
      <c r="L103" s="1"/>
    </row>
    <row r="104" spans="12:12" x14ac:dyDescent="0.25">
      <c r="L104" s="1"/>
    </row>
    <row r="105" spans="12:12" x14ac:dyDescent="0.25">
      <c r="L105" s="1"/>
    </row>
    <row r="106" spans="12:12" x14ac:dyDescent="0.25">
      <c r="L106" s="1"/>
    </row>
    <row r="107" spans="12:12" x14ac:dyDescent="0.25">
      <c r="L107" s="1"/>
    </row>
    <row r="108" spans="12:12" x14ac:dyDescent="0.25">
      <c r="L108" s="1"/>
    </row>
    <row r="109" spans="12:12" x14ac:dyDescent="0.25">
      <c r="L109" s="1"/>
    </row>
    <row r="110" spans="12:12" x14ac:dyDescent="0.25">
      <c r="L110" s="1"/>
    </row>
    <row r="111" spans="12:12" x14ac:dyDescent="0.25">
      <c r="L111" s="1"/>
    </row>
    <row r="112" spans="12:12" x14ac:dyDescent="0.25">
      <c r="L112" s="1"/>
    </row>
    <row r="113" spans="12:12" x14ac:dyDescent="0.25">
      <c r="L113" s="1"/>
    </row>
    <row r="114" spans="12:12" x14ac:dyDescent="0.25">
      <c r="L114" s="1"/>
    </row>
    <row r="115" spans="12:12" x14ac:dyDescent="0.25">
      <c r="L115" s="1"/>
    </row>
    <row r="116" spans="12:12" x14ac:dyDescent="0.25">
      <c r="L116" s="1"/>
    </row>
    <row r="117" spans="12:12" x14ac:dyDescent="0.25">
      <c r="L117" s="1"/>
    </row>
    <row r="118" spans="12:12" x14ac:dyDescent="0.25">
      <c r="L118" s="1"/>
    </row>
    <row r="119" spans="12:12" x14ac:dyDescent="0.25">
      <c r="L119" s="1"/>
    </row>
    <row r="120" spans="12:12" x14ac:dyDescent="0.25">
      <c r="L120" s="1"/>
    </row>
    <row r="121" spans="12:12" x14ac:dyDescent="0.25">
      <c r="L121" s="1"/>
    </row>
    <row r="122" spans="12:12" x14ac:dyDescent="0.25">
      <c r="L122" s="1"/>
    </row>
    <row r="123" spans="12:12" x14ac:dyDescent="0.25">
      <c r="L123" s="1"/>
    </row>
    <row r="124" spans="12:12" x14ac:dyDescent="0.25">
      <c r="L124" s="1"/>
    </row>
    <row r="125" spans="12:12" x14ac:dyDescent="0.25">
      <c r="L125" s="1"/>
    </row>
    <row r="126" spans="12:12" x14ac:dyDescent="0.25">
      <c r="L126" s="1"/>
    </row>
    <row r="127" spans="12:12" x14ac:dyDescent="0.25">
      <c r="L127" s="1"/>
    </row>
    <row r="128" spans="12:12" x14ac:dyDescent="0.25">
      <c r="L128" s="1"/>
    </row>
    <row r="129" spans="12:12" x14ac:dyDescent="0.25">
      <c r="L129" s="1"/>
    </row>
    <row r="130" spans="12:12" x14ac:dyDescent="0.25">
      <c r="L130" s="1"/>
    </row>
    <row r="131" spans="12:12" x14ac:dyDescent="0.25">
      <c r="L131" s="1"/>
    </row>
    <row r="132" spans="12:12" x14ac:dyDescent="0.25">
      <c r="L132" s="1"/>
    </row>
    <row r="133" spans="12:12" x14ac:dyDescent="0.25">
      <c r="L133" s="1"/>
    </row>
    <row r="134" spans="12:12" x14ac:dyDescent="0.25">
      <c r="L134" s="1"/>
    </row>
    <row r="135" spans="12:12" x14ac:dyDescent="0.25">
      <c r="L135" s="1"/>
    </row>
    <row r="136" spans="12:12" x14ac:dyDescent="0.25">
      <c r="L136" s="1"/>
    </row>
    <row r="137" spans="12:12" x14ac:dyDescent="0.25">
      <c r="L137" s="1"/>
    </row>
    <row r="138" spans="12:12" x14ac:dyDescent="0.25">
      <c r="L138" s="1"/>
    </row>
    <row r="139" spans="12:12" x14ac:dyDescent="0.25">
      <c r="L139" s="1"/>
    </row>
    <row r="140" spans="12:12" x14ac:dyDescent="0.25">
      <c r="L140" s="1"/>
    </row>
    <row r="141" spans="12:12" x14ac:dyDescent="0.25">
      <c r="L141" s="1"/>
    </row>
    <row r="142" spans="12:12" x14ac:dyDescent="0.25">
      <c r="L142" s="1"/>
    </row>
    <row r="143" spans="12:12" x14ac:dyDescent="0.25">
      <c r="L143" s="1"/>
    </row>
    <row r="144" spans="12:12" x14ac:dyDescent="0.25">
      <c r="L144" s="1"/>
    </row>
    <row r="145" spans="12:12" x14ac:dyDescent="0.25">
      <c r="L145" s="1"/>
    </row>
    <row r="146" spans="12:12" x14ac:dyDescent="0.25">
      <c r="L146" s="1"/>
    </row>
    <row r="147" spans="12:12" x14ac:dyDescent="0.25">
      <c r="L147" s="1"/>
    </row>
    <row r="148" spans="12:12" x14ac:dyDescent="0.25">
      <c r="L148" s="1"/>
    </row>
    <row r="149" spans="12:12" x14ac:dyDescent="0.25">
      <c r="L149" s="1"/>
    </row>
    <row r="150" spans="12:12" x14ac:dyDescent="0.25">
      <c r="L150" s="1"/>
    </row>
    <row r="151" spans="12:12" x14ac:dyDescent="0.25">
      <c r="L151" s="1"/>
    </row>
    <row r="152" spans="12:12" x14ac:dyDescent="0.25">
      <c r="L152" s="1"/>
    </row>
    <row r="153" spans="12:12" x14ac:dyDescent="0.25">
      <c r="L153" s="1"/>
    </row>
    <row r="154" spans="12:12" x14ac:dyDescent="0.25">
      <c r="L154" s="1"/>
    </row>
    <row r="155" spans="12:12" x14ac:dyDescent="0.25">
      <c r="L155" s="1"/>
    </row>
    <row r="156" spans="12:12" x14ac:dyDescent="0.25">
      <c r="L156" s="1"/>
    </row>
    <row r="157" spans="12:12" x14ac:dyDescent="0.25">
      <c r="L157" s="1"/>
    </row>
    <row r="158" spans="12:12" x14ac:dyDescent="0.25">
      <c r="L158" s="1"/>
    </row>
    <row r="159" spans="12:12" x14ac:dyDescent="0.25">
      <c r="L159" s="1"/>
    </row>
    <row r="160" spans="12:12" x14ac:dyDescent="0.25">
      <c r="L160" s="1"/>
    </row>
    <row r="161" spans="12:12" x14ac:dyDescent="0.25">
      <c r="L161" s="1"/>
    </row>
    <row r="162" spans="12:12" x14ac:dyDescent="0.25">
      <c r="L162" s="1"/>
    </row>
    <row r="163" spans="12:12" x14ac:dyDescent="0.25">
      <c r="L163" s="1"/>
    </row>
    <row r="164" spans="12:12" x14ac:dyDescent="0.25">
      <c r="L164" s="1"/>
    </row>
    <row r="165" spans="12:12" x14ac:dyDescent="0.25">
      <c r="L165" s="1"/>
    </row>
    <row r="166" spans="12:12" x14ac:dyDescent="0.25">
      <c r="L166" s="1"/>
    </row>
    <row r="167" spans="12:12" x14ac:dyDescent="0.25">
      <c r="L167" s="1"/>
    </row>
    <row r="168" spans="12:12" x14ac:dyDescent="0.25">
      <c r="L168" s="1"/>
    </row>
    <row r="169" spans="12:12" x14ac:dyDescent="0.25">
      <c r="L169" s="1"/>
    </row>
    <row r="170" spans="12:12" x14ac:dyDescent="0.25">
      <c r="L170" s="1"/>
    </row>
    <row r="171" spans="12:12" x14ac:dyDescent="0.25">
      <c r="L171" s="1"/>
    </row>
    <row r="172" spans="12:12" x14ac:dyDescent="0.25">
      <c r="L172" s="1"/>
    </row>
    <row r="173" spans="12:12" x14ac:dyDescent="0.25">
      <c r="L173" s="1"/>
    </row>
    <row r="174" spans="12:12" x14ac:dyDescent="0.25">
      <c r="L174" s="1"/>
    </row>
    <row r="175" spans="12:12" x14ac:dyDescent="0.25">
      <c r="L175" s="1"/>
    </row>
    <row r="176" spans="12:12" x14ac:dyDescent="0.25">
      <c r="L176" s="1"/>
    </row>
    <row r="177" spans="12:12" x14ac:dyDescent="0.25">
      <c r="L177" s="1"/>
    </row>
    <row r="178" spans="12:12" x14ac:dyDescent="0.25">
      <c r="L178" s="1"/>
    </row>
    <row r="179" spans="12:12" x14ac:dyDescent="0.25">
      <c r="L179" s="1"/>
    </row>
    <row r="180" spans="12:12" x14ac:dyDescent="0.25">
      <c r="L180" s="1"/>
    </row>
    <row r="181" spans="12:12" x14ac:dyDescent="0.25">
      <c r="L181" s="1"/>
    </row>
    <row r="182" spans="12:12" x14ac:dyDescent="0.25">
      <c r="L182" s="1"/>
    </row>
    <row r="183" spans="12:12" x14ac:dyDescent="0.25">
      <c r="L183" s="1"/>
    </row>
    <row r="184" spans="12:12" x14ac:dyDescent="0.25">
      <c r="L184" s="1"/>
    </row>
    <row r="185" spans="12:12" x14ac:dyDescent="0.25">
      <c r="L185" s="1"/>
    </row>
    <row r="186" spans="12:12" x14ac:dyDescent="0.25">
      <c r="L186" s="1"/>
    </row>
    <row r="187" spans="12:12" x14ac:dyDescent="0.25">
      <c r="L187" s="1"/>
    </row>
    <row r="188" spans="12:12" x14ac:dyDescent="0.25">
      <c r="L188" s="1"/>
    </row>
    <row r="189" spans="12:12" x14ac:dyDescent="0.25">
      <c r="L189" s="1"/>
    </row>
    <row r="190" spans="12:12" x14ac:dyDescent="0.25">
      <c r="L190" s="1"/>
    </row>
    <row r="191" spans="12:12" x14ac:dyDescent="0.25">
      <c r="L191" s="1"/>
    </row>
    <row r="192" spans="12:12" x14ac:dyDescent="0.25">
      <c r="L192" s="1"/>
    </row>
    <row r="193" spans="12:12" x14ac:dyDescent="0.25">
      <c r="L193" s="1"/>
    </row>
    <row r="194" spans="12:12" x14ac:dyDescent="0.25">
      <c r="L194" s="1"/>
    </row>
    <row r="195" spans="12:12" x14ac:dyDescent="0.25">
      <c r="L195" s="1"/>
    </row>
    <row r="196" spans="12:12" x14ac:dyDescent="0.25">
      <c r="L196" s="1"/>
    </row>
    <row r="197" spans="12:12" x14ac:dyDescent="0.25">
      <c r="L197" s="1"/>
    </row>
    <row r="198" spans="12:12" x14ac:dyDescent="0.25">
      <c r="L198" s="1"/>
    </row>
    <row r="199" spans="12:12" x14ac:dyDescent="0.25">
      <c r="L199" s="1"/>
    </row>
    <row r="200" spans="12:12" x14ac:dyDescent="0.25">
      <c r="L200" s="1"/>
    </row>
    <row r="201" spans="12:12" x14ac:dyDescent="0.25">
      <c r="L201" s="1"/>
    </row>
    <row r="202" spans="12:12" x14ac:dyDescent="0.25">
      <c r="L202" s="1"/>
    </row>
    <row r="203" spans="12:12" x14ac:dyDescent="0.25">
      <c r="L203" s="1"/>
    </row>
    <row r="204" spans="12:12" x14ac:dyDescent="0.25">
      <c r="L204" s="1"/>
    </row>
    <row r="205" spans="12:12" x14ac:dyDescent="0.25">
      <c r="L205" s="1"/>
    </row>
    <row r="206" spans="12:12" x14ac:dyDescent="0.25">
      <c r="L206" s="1"/>
    </row>
    <row r="207" spans="12:12" x14ac:dyDescent="0.25">
      <c r="L207" s="1"/>
    </row>
    <row r="208" spans="12:12" x14ac:dyDescent="0.25">
      <c r="L208" s="1"/>
    </row>
    <row r="209" spans="12:12" x14ac:dyDescent="0.25">
      <c r="L209" s="1"/>
    </row>
    <row r="210" spans="12:12" x14ac:dyDescent="0.25">
      <c r="L210" s="1"/>
    </row>
    <row r="211" spans="12:12" x14ac:dyDescent="0.25">
      <c r="L211" s="1"/>
    </row>
    <row r="212" spans="12:12" x14ac:dyDescent="0.25">
      <c r="L212" s="1"/>
    </row>
    <row r="213" spans="12:12" x14ac:dyDescent="0.25">
      <c r="L213" s="1"/>
    </row>
    <row r="214" spans="12:12" x14ac:dyDescent="0.25">
      <c r="L214" s="1"/>
    </row>
    <row r="215" spans="12:12" x14ac:dyDescent="0.25">
      <c r="L215" s="1"/>
    </row>
    <row r="216" spans="12:12" x14ac:dyDescent="0.25">
      <c r="L216" s="1"/>
    </row>
    <row r="217" spans="12:12" x14ac:dyDescent="0.25">
      <c r="L217" s="1"/>
    </row>
    <row r="218" spans="12:12" x14ac:dyDescent="0.25">
      <c r="L218" s="1"/>
    </row>
    <row r="219" spans="12:12" x14ac:dyDescent="0.25">
      <c r="L219" s="1"/>
    </row>
    <row r="220" spans="12:12" x14ac:dyDescent="0.25">
      <c r="L220" s="1"/>
    </row>
    <row r="221" spans="12:12" x14ac:dyDescent="0.25">
      <c r="L221" s="1"/>
    </row>
    <row r="222" spans="12:12" x14ac:dyDescent="0.25">
      <c r="L222" s="1"/>
    </row>
    <row r="223" spans="12:12" x14ac:dyDescent="0.25">
      <c r="L223" s="1"/>
    </row>
    <row r="224" spans="12:12" x14ac:dyDescent="0.25">
      <c r="L224" s="1"/>
    </row>
    <row r="225" spans="12:12" x14ac:dyDescent="0.25">
      <c r="L225" s="1"/>
    </row>
    <row r="226" spans="12:12" x14ac:dyDescent="0.25">
      <c r="L226" s="1"/>
    </row>
    <row r="227" spans="12:12" x14ac:dyDescent="0.25">
      <c r="L227" s="1"/>
    </row>
    <row r="228" spans="12:12" x14ac:dyDescent="0.25">
      <c r="L228" s="1"/>
    </row>
    <row r="229" spans="12:12" x14ac:dyDescent="0.25">
      <c r="L229" s="1"/>
    </row>
    <row r="230" spans="12:12" x14ac:dyDescent="0.25">
      <c r="L230" s="1"/>
    </row>
    <row r="231" spans="12:12" x14ac:dyDescent="0.25">
      <c r="L231" s="1"/>
    </row>
    <row r="232" spans="12:12" x14ac:dyDescent="0.25">
      <c r="L232" s="1"/>
    </row>
    <row r="233" spans="12:12" x14ac:dyDescent="0.25">
      <c r="L233" s="1"/>
    </row>
    <row r="234" spans="12:12" x14ac:dyDescent="0.25">
      <c r="L234" s="1"/>
    </row>
    <row r="235" spans="12:12" x14ac:dyDescent="0.25">
      <c r="L235" s="1"/>
    </row>
    <row r="236" spans="12:12" x14ac:dyDescent="0.25">
      <c r="L236" s="1"/>
    </row>
    <row r="237" spans="12:12" x14ac:dyDescent="0.25">
      <c r="L237" s="1"/>
    </row>
    <row r="238" spans="12:12" x14ac:dyDescent="0.25">
      <c r="L238" s="1"/>
    </row>
    <row r="239" spans="12:12" x14ac:dyDescent="0.25">
      <c r="L239" s="1"/>
    </row>
    <row r="240" spans="12:12" x14ac:dyDescent="0.25">
      <c r="L240" s="1"/>
    </row>
    <row r="241" spans="12:12" x14ac:dyDescent="0.25">
      <c r="L241" s="1"/>
    </row>
    <row r="242" spans="12:12" x14ac:dyDescent="0.25">
      <c r="L242" s="1"/>
    </row>
    <row r="243" spans="12:12" x14ac:dyDescent="0.25">
      <c r="L243" s="1"/>
    </row>
    <row r="244" spans="12:12" x14ac:dyDescent="0.25">
      <c r="L244" s="1"/>
    </row>
    <row r="245" spans="12:12" x14ac:dyDescent="0.25">
      <c r="L245" s="1"/>
    </row>
    <row r="246" spans="12:12" x14ac:dyDescent="0.25">
      <c r="L246" s="1"/>
    </row>
    <row r="247" spans="12:12" x14ac:dyDescent="0.25">
      <c r="L247" s="1"/>
    </row>
    <row r="248" spans="12:12" x14ac:dyDescent="0.25">
      <c r="L248" s="1"/>
    </row>
    <row r="249" spans="12:12" x14ac:dyDescent="0.25">
      <c r="L249" s="1"/>
    </row>
    <row r="250" spans="12:12" x14ac:dyDescent="0.25">
      <c r="L250" s="1"/>
    </row>
    <row r="251" spans="12:12" x14ac:dyDescent="0.25">
      <c r="L251" s="1"/>
    </row>
    <row r="252" spans="12:12" x14ac:dyDescent="0.25">
      <c r="L252" s="1"/>
    </row>
    <row r="253" spans="12:12" x14ac:dyDescent="0.25">
      <c r="L253" s="1"/>
    </row>
    <row r="254" spans="12:12" x14ac:dyDescent="0.25">
      <c r="L254" s="1"/>
    </row>
    <row r="255" spans="12:12" x14ac:dyDescent="0.25">
      <c r="L255" s="1"/>
    </row>
    <row r="256" spans="12:12" x14ac:dyDescent="0.25">
      <c r="L256" s="1"/>
    </row>
    <row r="257" spans="12:12" x14ac:dyDescent="0.25">
      <c r="L257" s="1"/>
    </row>
    <row r="258" spans="12:12" x14ac:dyDescent="0.25">
      <c r="L258" s="1"/>
    </row>
    <row r="259" spans="12:12" x14ac:dyDescent="0.25">
      <c r="L259" s="1"/>
    </row>
    <row r="260" spans="12:12" x14ac:dyDescent="0.25">
      <c r="L260" s="1"/>
    </row>
    <row r="261" spans="12:12" x14ac:dyDescent="0.25">
      <c r="L261" s="1"/>
    </row>
    <row r="262" spans="12:12" x14ac:dyDescent="0.25">
      <c r="L262" s="1"/>
    </row>
    <row r="263" spans="12:12" x14ac:dyDescent="0.25">
      <c r="L263" s="1"/>
    </row>
    <row r="264" spans="12:12" x14ac:dyDescent="0.25">
      <c r="L264" s="1"/>
    </row>
    <row r="265" spans="12:12" x14ac:dyDescent="0.25">
      <c r="L265" s="1"/>
    </row>
    <row r="266" spans="12:12" x14ac:dyDescent="0.25">
      <c r="L266" s="1"/>
    </row>
    <row r="267" spans="12:12" x14ac:dyDescent="0.25">
      <c r="L267" s="1"/>
    </row>
    <row r="268" spans="12:12" x14ac:dyDescent="0.25">
      <c r="L268" s="1"/>
    </row>
    <row r="269" spans="12:12" x14ac:dyDescent="0.25">
      <c r="L269" s="1"/>
    </row>
    <row r="270" spans="12:12" x14ac:dyDescent="0.25">
      <c r="L270" s="1"/>
    </row>
    <row r="271" spans="12:12" x14ac:dyDescent="0.25">
      <c r="L271" s="1"/>
    </row>
    <row r="272" spans="12:12" x14ac:dyDescent="0.25">
      <c r="L272" s="1"/>
    </row>
    <row r="273" spans="12:12" x14ac:dyDescent="0.25">
      <c r="L273" s="1"/>
    </row>
    <row r="274" spans="12:12" x14ac:dyDescent="0.25">
      <c r="L274" s="1"/>
    </row>
    <row r="275" spans="12:12" x14ac:dyDescent="0.25">
      <c r="L275" s="1"/>
    </row>
    <row r="276" spans="12:12" x14ac:dyDescent="0.25">
      <c r="L276" s="1"/>
    </row>
    <row r="277" spans="12:12" x14ac:dyDescent="0.25">
      <c r="L277" s="1"/>
    </row>
    <row r="278" spans="12:12" x14ac:dyDescent="0.25">
      <c r="L278" s="1"/>
    </row>
    <row r="279" spans="12:12" x14ac:dyDescent="0.25">
      <c r="L279" s="1"/>
    </row>
    <row r="280" spans="12:12" x14ac:dyDescent="0.25">
      <c r="L280" s="1"/>
    </row>
    <row r="281" spans="12:12" x14ac:dyDescent="0.25">
      <c r="L281" s="1"/>
    </row>
    <row r="282" spans="12:12" x14ac:dyDescent="0.25">
      <c r="L282" s="1"/>
    </row>
    <row r="283" spans="12:12" x14ac:dyDescent="0.25">
      <c r="L283" s="1"/>
    </row>
    <row r="284" spans="12:12" x14ac:dyDescent="0.25">
      <c r="L284" s="1"/>
    </row>
    <row r="285" spans="12:12" x14ac:dyDescent="0.25">
      <c r="L285" s="1"/>
    </row>
    <row r="286" spans="12:12" x14ac:dyDescent="0.25">
      <c r="L286" s="1"/>
    </row>
    <row r="287" spans="12:12" x14ac:dyDescent="0.25">
      <c r="L287" s="1"/>
    </row>
    <row r="288" spans="12:12" x14ac:dyDescent="0.25">
      <c r="L288" s="1"/>
    </row>
    <row r="289" spans="12:12" x14ac:dyDescent="0.25">
      <c r="L289" s="1"/>
    </row>
    <row r="290" spans="12:12" x14ac:dyDescent="0.25">
      <c r="L290" s="1"/>
    </row>
    <row r="291" spans="12:12" x14ac:dyDescent="0.25">
      <c r="L291" s="1"/>
    </row>
    <row r="292" spans="12:12" x14ac:dyDescent="0.25">
      <c r="L292" s="1"/>
    </row>
    <row r="293" spans="12:12" x14ac:dyDescent="0.25">
      <c r="L293" s="1"/>
    </row>
    <row r="294" spans="12:12" x14ac:dyDescent="0.25">
      <c r="L294" s="1"/>
    </row>
    <row r="295" spans="12:12" x14ac:dyDescent="0.25">
      <c r="L295" s="1"/>
    </row>
    <row r="296" spans="12:12" x14ac:dyDescent="0.25">
      <c r="L296" s="1"/>
    </row>
    <row r="297" spans="12:12" x14ac:dyDescent="0.25">
      <c r="L297" s="1"/>
    </row>
    <row r="298" spans="12:12" x14ac:dyDescent="0.25">
      <c r="L298" s="1"/>
    </row>
    <row r="299" spans="12:12" x14ac:dyDescent="0.25">
      <c r="L299" s="1"/>
    </row>
    <row r="300" spans="12:12" x14ac:dyDescent="0.25">
      <c r="L300" s="1"/>
    </row>
    <row r="301" spans="12:12" x14ac:dyDescent="0.25">
      <c r="L301" s="1"/>
    </row>
    <row r="302" spans="12:12" x14ac:dyDescent="0.25">
      <c r="L302" s="1"/>
    </row>
    <row r="303" spans="12:12" x14ac:dyDescent="0.25">
      <c r="L303" s="1"/>
    </row>
    <row r="304" spans="12:12" x14ac:dyDescent="0.25">
      <c r="L304" s="1"/>
    </row>
    <row r="305" spans="12:12" x14ac:dyDescent="0.25">
      <c r="L305" s="1"/>
    </row>
    <row r="306" spans="12:12" x14ac:dyDescent="0.25">
      <c r="L306" s="1"/>
    </row>
    <row r="307" spans="12:12" x14ac:dyDescent="0.25">
      <c r="L307" s="1"/>
    </row>
    <row r="308" spans="12:12" x14ac:dyDescent="0.25">
      <c r="L308" s="1"/>
    </row>
    <row r="309" spans="12:12" x14ac:dyDescent="0.25">
      <c r="L309" s="1"/>
    </row>
    <row r="310" spans="12:12" x14ac:dyDescent="0.25">
      <c r="L310" s="1"/>
    </row>
    <row r="311" spans="12:12" x14ac:dyDescent="0.25">
      <c r="L311" s="1"/>
    </row>
    <row r="312" spans="12:12" x14ac:dyDescent="0.25">
      <c r="L312" s="1"/>
    </row>
    <row r="313" spans="12:12" x14ac:dyDescent="0.25">
      <c r="L313" s="1"/>
    </row>
    <row r="314" spans="12:12" x14ac:dyDescent="0.25">
      <c r="L314" s="1"/>
    </row>
    <row r="315" spans="12:12" x14ac:dyDescent="0.25">
      <c r="L315" s="1"/>
    </row>
    <row r="316" spans="12:12" x14ac:dyDescent="0.25">
      <c r="L316" s="1"/>
    </row>
    <row r="317" spans="12:12" x14ac:dyDescent="0.25">
      <c r="L317" s="1"/>
    </row>
    <row r="318" spans="12:12" x14ac:dyDescent="0.25">
      <c r="L318" s="1"/>
    </row>
    <row r="319" spans="12:12" x14ac:dyDescent="0.25">
      <c r="L319" s="1"/>
    </row>
    <row r="320" spans="12:12" x14ac:dyDescent="0.25">
      <c r="L320" s="1"/>
    </row>
    <row r="321" spans="12:12" x14ac:dyDescent="0.25">
      <c r="L321" s="1"/>
    </row>
    <row r="322" spans="12:12" x14ac:dyDescent="0.25">
      <c r="L322" s="1"/>
    </row>
    <row r="323" spans="12:12" x14ac:dyDescent="0.25">
      <c r="L323" s="1"/>
    </row>
    <row r="324" spans="12:12" x14ac:dyDescent="0.25">
      <c r="L324" s="1"/>
    </row>
    <row r="325" spans="12:12" x14ac:dyDescent="0.25">
      <c r="L325" s="1"/>
    </row>
    <row r="326" spans="12:12" x14ac:dyDescent="0.25">
      <c r="L326" s="1"/>
    </row>
    <row r="327" spans="12:12" x14ac:dyDescent="0.25">
      <c r="L327" s="1"/>
    </row>
    <row r="328" spans="12:12" x14ac:dyDescent="0.25">
      <c r="L328" s="1"/>
    </row>
    <row r="329" spans="12:12" x14ac:dyDescent="0.25">
      <c r="L329" s="1"/>
    </row>
    <row r="330" spans="12:12" x14ac:dyDescent="0.25">
      <c r="L330" s="1"/>
    </row>
    <row r="331" spans="12:12" x14ac:dyDescent="0.25">
      <c r="L331" s="1"/>
    </row>
    <row r="332" spans="12:12" x14ac:dyDescent="0.25">
      <c r="L332" s="1"/>
    </row>
    <row r="333" spans="12:12" x14ac:dyDescent="0.25">
      <c r="L333" s="1"/>
    </row>
    <row r="334" spans="12:12" x14ac:dyDescent="0.25">
      <c r="L334" s="1"/>
    </row>
    <row r="335" spans="12:12" x14ac:dyDescent="0.25">
      <c r="L335" s="1"/>
    </row>
    <row r="336" spans="12:12" x14ac:dyDescent="0.25">
      <c r="L336" s="1"/>
    </row>
    <row r="337" spans="12:12" x14ac:dyDescent="0.25">
      <c r="L337" s="1"/>
    </row>
    <row r="338" spans="12:12" x14ac:dyDescent="0.25">
      <c r="L338" s="1"/>
    </row>
    <row r="339" spans="12:12" x14ac:dyDescent="0.25">
      <c r="L339" s="1"/>
    </row>
    <row r="340" spans="12:12" x14ac:dyDescent="0.25">
      <c r="L340" s="1"/>
    </row>
    <row r="341" spans="12:12" x14ac:dyDescent="0.25">
      <c r="L341" s="1"/>
    </row>
    <row r="342" spans="12:12" x14ac:dyDescent="0.25">
      <c r="L342" s="1"/>
    </row>
    <row r="343" spans="12:12" x14ac:dyDescent="0.25">
      <c r="L343" s="1"/>
    </row>
    <row r="344" spans="12:12" x14ac:dyDescent="0.25">
      <c r="L344" s="1"/>
    </row>
    <row r="345" spans="12:12" x14ac:dyDescent="0.25">
      <c r="L345" s="1"/>
    </row>
    <row r="346" spans="12:12" x14ac:dyDescent="0.25">
      <c r="L346" s="1"/>
    </row>
    <row r="347" spans="12:12" x14ac:dyDescent="0.25">
      <c r="L347" s="1"/>
    </row>
    <row r="348" spans="12:12" x14ac:dyDescent="0.25">
      <c r="L348" s="1"/>
    </row>
    <row r="349" spans="12:12" x14ac:dyDescent="0.25">
      <c r="L349" s="1"/>
    </row>
    <row r="350" spans="12:12" x14ac:dyDescent="0.25">
      <c r="L350" s="1"/>
    </row>
    <row r="351" spans="12:12" x14ac:dyDescent="0.25">
      <c r="L351" s="1"/>
    </row>
    <row r="352" spans="12:12" x14ac:dyDescent="0.25">
      <c r="L352" s="1"/>
    </row>
    <row r="353" spans="12:12" x14ac:dyDescent="0.25">
      <c r="L353" s="1"/>
    </row>
    <row r="354" spans="12:12" x14ac:dyDescent="0.25">
      <c r="L354" s="1"/>
    </row>
    <row r="355" spans="12:12" x14ac:dyDescent="0.25">
      <c r="L355" s="1"/>
    </row>
    <row r="356" spans="12:12" x14ac:dyDescent="0.25">
      <c r="L356" s="1"/>
    </row>
    <row r="357" spans="12:12" x14ac:dyDescent="0.25">
      <c r="L357" s="1"/>
    </row>
    <row r="358" spans="12:12" x14ac:dyDescent="0.25">
      <c r="L358" s="1"/>
    </row>
    <row r="359" spans="12:12" x14ac:dyDescent="0.25">
      <c r="L359" s="1"/>
    </row>
    <row r="360" spans="12:12" x14ac:dyDescent="0.25">
      <c r="L360" s="1"/>
    </row>
    <row r="361" spans="12:12" x14ac:dyDescent="0.25">
      <c r="L361" s="1"/>
    </row>
    <row r="362" spans="12:12" x14ac:dyDescent="0.25">
      <c r="L362" s="1"/>
    </row>
    <row r="363" spans="12:12" x14ac:dyDescent="0.25">
      <c r="L363" s="1"/>
    </row>
    <row r="364" spans="12:12" x14ac:dyDescent="0.25">
      <c r="L364" s="1"/>
    </row>
    <row r="365" spans="12:12" x14ac:dyDescent="0.25">
      <c r="L365" s="1"/>
    </row>
    <row r="366" spans="12:12" x14ac:dyDescent="0.25">
      <c r="L366" s="1"/>
    </row>
    <row r="367" spans="12:12" x14ac:dyDescent="0.25">
      <c r="L367" s="1"/>
    </row>
    <row r="368" spans="12:12" x14ac:dyDescent="0.25">
      <c r="L368" s="1"/>
    </row>
    <row r="369" spans="12:12" x14ac:dyDescent="0.25">
      <c r="L369" s="1"/>
    </row>
    <row r="370" spans="12:12" x14ac:dyDescent="0.25">
      <c r="L370" s="1"/>
    </row>
    <row r="371" spans="12:12" x14ac:dyDescent="0.25">
      <c r="L371" s="1"/>
    </row>
    <row r="372" spans="12:12" x14ac:dyDescent="0.25">
      <c r="L372" s="1"/>
    </row>
    <row r="373" spans="12:12" x14ac:dyDescent="0.25">
      <c r="L373" s="1"/>
    </row>
    <row r="374" spans="12:12" x14ac:dyDescent="0.25">
      <c r="L374" s="1"/>
    </row>
    <row r="375" spans="12:12" x14ac:dyDescent="0.25">
      <c r="L375" s="1"/>
    </row>
    <row r="376" spans="12:12" x14ac:dyDescent="0.25">
      <c r="L376" s="1"/>
    </row>
    <row r="377" spans="12:12" x14ac:dyDescent="0.25">
      <c r="L377" s="1"/>
    </row>
    <row r="378" spans="12:12" x14ac:dyDescent="0.25">
      <c r="L378" s="1"/>
    </row>
    <row r="379" spans="12:12" x14ac:dyDescent="0.25">
      <c r="L379" s="1"/>
    </row>
    <row r="380" spans="12:12" x14ac:dyDescent="0.25">
      <c r="L380" s="1"/>
    </row>
    <row r="381" spans="12:12" x14ac:dyDescent="0.25">
      <c r="L381" s="1"/>
    </row>
    <row r="382" spans="12:12" x14ac:dyDescent="0.25">
      <c r="L382" s="1"/>
    </row>
    <row r="383" spans="12:12" x14ac:dyDescent="0.25">
      <c r="L383" s="1"/>
    </row>
    <row r="384" spans="12:12" x14ac:dyDescent="0.25">
      <c r="L384" s="1"/>
    </row>
    <row r="385" spans="12:12" x14ac:dyDescent="0.25">
      <c r="L385" s="1"/>
    </row>
    <row r="386" spans="12:12" x14ac:dyDescent="0.25">
      <c r="L386" s="1"/>
    </row>
    <row r="387" spans="12:12" x14ac:dyDescent="0.25">
      <c r="L387" s="1"/>
    </row>
    <row r="388" spans="12:12" x14ac:dyDescent="0.25">
      <c r="L388" s="1"/>
    </row>
    <row r="389" spans="12:12" x14ac:dyDescent="0.25">
      <c r="L389" s="1"/>
    </row>
    <row r="390" spans="12:12" x14ac:dyDescent="0.25">
      <c r="L390" s="1"/>
    </row>
    <row r="391" spans="12:12" x14ac:dyDescent="0.25">
      <c r="L391" s="1"/>
    </row>
    <row r="392" spans="12:12" x14ac:dyDescent="0.25">
      <c r="L392" s="1"/>
    </row>
    <row r="393" spans="12:12" x14ac:dyDescent="0.25">
      <c r="L393" s="1"/>
    </row>
    <row r="394" spans="12:12" x14ac:dyDescent="0.25">
      <c r="L394" s="1"/>
    </row>
    <row r="395" spans="12:12" x14ac:dyDescent="0.25">
      <c r="L395" s="1"/>
    </row>
    <row r="396" spans="12:12" x14ac:dyDescent="0.25">
      <c r="L396" s="1"/>
    </row>
    <row r="397" spans="12:12" x14ac:dyDescent="0.25">
      <c r="L397" s="1"/>
    </row>
    <row r="398" spans="12:12" x14ac:dyDescent="0.25">
      <c r="L398" s="1"/>
    </row>
    <row r="399" spans="12:12" x14ac:dyDescent="0.25">
      <c r="L399" s="1"/>
    </row>
    <row r="400" spans="12:12" x14ac:dyDescent="0.25">
      <c r="L400" s="1"/>
    </row>
    <row r="401" spans="12:12" x14ac:dyDescent="0.25">
      <c r="L401" s="1"/>
    </row>
    <row r="402" spans="12:12" x14ac:dyDescent="0.25">
      <c r="L402" s="1"/>
    </row>
    <row r="403" spans="12:12" x14ac:dyDescent="0.25">
      <c r="L403" s="1"/>
    </row>
    <row r="404" spans="12:12" x14ac:dyDescent="0.25">
      <c r="L404" s="1"/>
    </row>
    <row r="405" spans="12:12" x14ac:dyDescent="0.25">
      <c r="L405" s="1"/>
    </row>
    <row r="406" spans="12:12" x14ac:dyDescent="0.25">
      <c r="L406" s="1"/>
    </row>
    <row r="407" spans="12:12" x14ac:dyDescent="0.25">
      <c r="L407" s="1"/>
    </row>
    <row r="408" spans="12:12" x14ac:dyDescent="0.25">
      <c r="L408" s="1"/>
    </row>
    <row r="409" spans="12:12" x14ac:dyDescent="0.25">
      <c r="L409" s="1"/>
    </row>
    <row r="410" spans="12:12" x14ac:dyDescent="0.25">
      <c r="L410" s="1"/>
    </row>
    <row r="411" spans="12:12" x14ac:dyDescent="0.25">
      <c r="L411" s="1"/>
    </row>
    <row r="412" spans="12:12" x14ac:dyDescent="0.25">
      <c r="L412" s="1"/>
    </row>
    <row r="413" spans="12:12" x14ac:dyDescent="0.25">
      <c r="L413" s="1"/>
    </row>
    <row r="414" spans="12:12" x14ac:dyDescent="0.25">
      <c r="L414" s="1"/>
    </row>
    <row r="415" spans="12:12" x14ac:dyDescent="0.25">
      <c r="L415" s="1"/>
    </row>
    <row r="416" spans="12:12" x14ac:dyDescent="0.25">
      <c r="L416" s="1"/>
    </row>
    <row r="417" spans="12:12" x14ac:dyDescent="0.25">
      <c r="L417" s="1"/>
    </row>
    <row r="418" spans="12:12" x14ac:dyDescent="0.25">
      <c r="L418" s="1"/>
    </row>
    <row r="419" spans="12:12" x14ac:dyDescent="0.25">
      <c r="L419" s="1"/>
    </row>
    <row r="420" spans="12:12" x14ac:dyDescent="0.25">
      <c r="L420" s="1"/>
    </row>
    <row r="421" spans="12:12" x14ac:dyDescent="0.25">
      <c r="L421" s="1"/>
    </row>
    <row r="422" spans="12:12" x14ac:dyDescent="0.25">
      <c r="L422" s="1"/>
    </row>
    <row r="423" spans="12:12" x14ac:dyDescent="0.25">
      <c r="L423" s="1"/>
    </row>
    <row r="424" spans="12:12" x14ac:dyDescent="0.25">
      <c r="L424" s="1"/>
    </row>
    <row r="425" spans="12:12" x14ac:dyDescent="0.25">
      <c r="L425" s="1"/>
    </row>
    <row r="426" spans="12:12" x14ac:dyDescent="0.25">
      <c r="L426" s="1"/>
    </row>
    <row r="427" spans="12:12" x14ac:dyDescent="0.25">
      <c r="L427" s="1"/>
    </row>
    <row r="428" spans="12:12" x14ac:dyDescent="0.25">
      <c r="L428" s="1"/>
    </row>
    <row r="429" spans="12:12" x14ac:dyDescent="0.25">
      <c r="L429" s="1"/>
    </row>
    <row r="430" spans="12:12" x14ac:dyDescent="0.25">
      <c r="L430" s="1"/>
    </row>
    <row r="431" spans="12:12" x14ac:dyDescent="0.25">
      <c r="L431" s="1"/>
    </row>
    <row r="432" spans="12:12" x14ac:dyDescent="0.25">
      <c r="L432" s="1"/>
    </row>
    <row r="433" spans="12:12" x14ac:dyDescent="0.25">
      <c r="L433" s="1"/>
    </row>
    <row r="434" spans="12:12" x14ac:dyDescent="0.25">
      <c r="L434" s="1"/>
    </row>
    <row r="435" spans="12:12" x14ac:dyDescent="0.25">
      <c r="L435" s="1"/>
    </row>
    <row r="436" spans="12:12" x14ac:dyDescent="0.25">
      <c r="L436" s="1"/>
    </row>
    <row r="437" spans="12:12" x14ac:dyDescent="0.25">
      <c r="L437" s="1"/>
    </row>
    <row r="438" spans="12:12" x14ac:dyDescent="0.25">
      <c r="L438" s="1"/>
    </row>
    <row r="439" spans="12:12" x14ac:dyDescent="0.25">
      <c r="L439" s="1"/>
    </row>
    <row r="440" spans="12:12" x14ac:dyDescent="0.25">
      <c r="L440" s="1"/>
    </row>
    <row r="441" spans="12:12" x14ac:dyDescent="0.25">
      <c r="L441" s="1"/>
    </row>
    <row r="442" spans="12:12" x14ac:dyDescent="0.25">
      <c r="L442" s="1"/>
    </row>
    <row r="443" spans="12:12" x14ac:dyDescent="0.25">
      <c r="L443" s="1"/>
    </row>
    <row r="444" spans="12:12" x14ac:dyDescent="0.25">
      <c r="L444" s="1"/>
    </row>
    <row r="445" spans="12:12" x14ac:dyDescent="0.25">
      <c r="L445" s="1"/>
    </row>
    <row r="446" spans="12:12" x14ac:dyDescent="0.25">
      <c r="L446" s="1"/>
    </row>
    <row r="447" spans="12:12" x14ac:dyDescent="0.25">
      <c r="L447" s="1"/>
    </row>
    <row r="448" spans="12:12" x14ac:dyDescent="0.25">
      <c r="L448" s="1"/>
    </row>
    <row r="449" spans="12:12" x14ac:dyDescent="0.25">
      <c r="L449" s="1"/>
    </row>
    <row r="450" spans="12:12" x14ac:dyDescent="0.25">
      <c r="L450" s="1"/>
    </row>
    <row r="451" spans="12:12" x14ac:dyDescent="0.25">
      <c r="L451" s="1"/>
    </row>
    <row r="452" spans="12:12" x14ac:dyDescent="0.25">
      <c r="L452" s="1"/>
    </row>
    <row r="453" spans="12:12" x14ac:dyDescent="0.25">
      <c r="L453" s="1"/>
    </row>
    <row r="454" spans="12:12" x14ac:dyDescent="0.25">
      <c r="L454" s="1"/>
    </row>
    <row r="455" spans="12:12" x14ac:dyDescent="0.25">
      <c r="L455" s="1"/>
    </row>
    <row r="456" spans="12:12" x14ac:dyDescent="0.25">
      <c r="L456" s="1"/>
    </row>
    <row r="457" spans="12:12" x14ac:dyDescent="0.25">
      <c r="L457" s="1"/>
    </row>
    <row r="458" spans="12:12" x14ac:dyDescent="0.25">
      <c r="L458" s="1"/>
    </row>
    <row r="459" spans="12:12" x14ac:dyDescent="0.25">
      <c r="L459" s="1"/>
    </row>
    <row r="460" spans="12:12" x14ac:dyDescent="0.25">
      <c r="L460" s="1"/>
    </row>
    <row r="461" spans="12:12" x14ac:dyDescent="0.25">
      <c r="L461" s="1"/>
    </row>
    <row r="462" spans="12:12" x14ac:dyDescent="0.25">
      <c r="L462" s="1"/>
    </row>
    <row r="463" spans="12:12" x14ac:dyDescent="0.25">
      <c r="L463" s="1"/>
    </row>
    <row r="464" spans="12:12" x14ac:dyDescent="0.25">
      <c r="L464" s="1"/>
    </row>
    <row r="465" spans="12:12" x14ac:dyDescent="0.25">
      <c r="L465" s="1"/>
    </row>
    <row r="466" spans="12:12" x14ac:dyDescent="0.25">
      <c r="L466" s="1"/>
    </row>
    <row r="467" spans="12:12" x14ac:dyDescent="0.25">
      <c r="L467" s="1"/>
    </row>
    <row r="468" spans="12:12" x14ac:dyDescent="0.25">
      <c r="L468" s="1"/>
    </row>
    <row r="469" spans="12:12" x14ac:dyDescent="0.25">
      <c r="L469" s="1"/>
    </row>
    <row r="470" spans="12:12" x14ac:dyDescent="0.25">
      <c r="L470" s="1"/>
    </row>
    <row r="471" spans="12:12" x14ac:dyDescent="0.25">
      <c r="L471" s="1"/>
    </row>
    <row r="472" spans="12:12" x14ac:dyDescent="0.25">
      <c r="L472" s="1"/>
    </row>
    <row r="473" spans="12:12" x14ac:dyDescent="0.25">
      <c r="L473" s="1"/>
    </row>
    <row r="474" spans="12:12" x14ac:dyDescent="0.25">
      <c r="L474" s="1"/>
    </row>
    <row r="475" spans="12:12" x14ac:dyDescent="0.25">
      <c r="L475" s="1"/>
    </row>
    <row r="476" spans="12:12" x14ac:dyDescent="0.25">
      <c r="L476" s="1"/>
    </row>
    <row r="477" spans="12:12" x14ac:dyDescent="0.25">
      <c r="L477" s="1"/>
    </row>
    <row r="478" spans="12:12" x14ac:dyDescent="0.25">
      <c r="L478" s="1"/>
    </row>
    <row r="479" spans="12:12" x14ac:dyDescent="0.25">
      <c r="L479" s="1"/>
    </row>
    <row r="480" spans="12:12" x14ac:dyDescent="0.25">
      <c r="L480" s="1"/>
    </row>
    <row r="481" spans="12:12" x14ac:dyDescent="0.25">
      <c r="L481" s="1"/>
    </row>
    <row r="482" spans="12:12" x14ac:dyDescent="0.25">
      <c r="L482" s="1"/>
    </row>
    <row r="483" spans="12:12" x14ac:dyDescent="0.25">
      <c r="L483" s="1"/>
    </row>
    <row r="484" spans="12:12" x14ac:dyDescent="0.25">
      <c r="L484" s="1"/>
    </row>
    <row r="485" spans="12:12" x14ac:dyDescent="0.25">
      <c r="L485" s="1"/>
    </row>
    <row r="486" spans="12:12" x14ac:dyDescent="0.25">
      <c r="L486" s="1"/>
    </row>
    <row r="487" spans="12:12" x14ac:dyDescent="0.25">
      <c r="L487" s="1"/>
    </row>
    <row r="488" spans="12:12" x14ac:dyDescent="0.25">
      <c r="L488" s="1"/>
    </row>
    <row r="489" spans="12:12" x14ac:dyDescent="0.25">
      <c r="L489" s="1"/>
    </row>
    <row r="490" spans="12:12" x14ac:dyDescent="0.25">
      <c r="L490" s="1"/>
    </row>
    <row r="491" spans="12:12" x14ac:dyDescent="0.25">
      <c r="L491" s="1"/>
    </row>
    <row r="492" spans="12:12" x14ac:dyDescent="0.25">
      <c r="L492" s="1"/>
    </row>
    <row r="493" spans="12:12" x14ac:dyDescent="0.25">
      <c r="L493" s="1"/>
    </row>
    <row r="494" spans="12:12" x14ac:dyDescent="0.25">
      <c r="L494" s="1"/>
    </row>
    <row r="495" spans="12:12" x14ac:dyDescent="0.25">
      <c r="L495" s="1"/>
    </row>
    <row r="496" spans="12:12" x14ac:dyDescent="0.25">
      <c r="L496" s="1"/>
    </row>
    <row r="497" spans="12:12" x14ac:dyDescent="0.25">
      <c r="L497" s="1"/>
    </row>
    <row r="498" spans="12:12" x14ac:dyDescent="0.25">
      <c r="L498" s="1"/>
    </row>
    <row r="499" spans="12:12" x14ac:dyDescent="0.25">
      <c r="L499" s="1"/>
    </row>
    <row r="500" spans="12:12" x14ac:dyDescent="0.25">
      <c r="L500" s="1"/>
    </row>
    <row r="501" spans="12:12" x14ac:dyDescent="0.25">
      <c r="L501" s="1"/>
    </row>
    <row r="502" spans="12:12" x14ac:dyDescent="0.25">
      <c r="L502" s="1"/>
    </row>
    <row r="503" spans="12:12" x14ac:dyDescent="0.25">
      <c r="L503" s="1"/>
    </row>
    <row r="504" spans="12:12" x14ac:dyDescent="0.25">
      <c r="L504" s="1"/>
    </row>
    <row r="505" spans="12:12" x14ac:dyDescent="0.25">
      <c r="L505" s="1"/>
    </row>
    <row r="506" spans="12:12" x14ac:dyDescent="0.25">
      <c r="L506" s="1"/>
    </row>
    <row r="507" spans="12:12" x14ac:dyDescent="0.25">
      <c r="L507" s="1"/>
    </row>
    <row r="508" spans="12:12" x14ac:dyDescent="0.25">
      <c r="L508" s="1"/>
    </row>
    <row r="509" spans="12:12" x14ac:dyDescent="0.25">
      <c r="L509" s="1"/>
    </row>
    <row r="510" spans="12:12" x14ac:dyDescent="0.25">
      <c r="L510" s="1"/>
    </row>
    <row r="511" spans="12:12" x14ac:dyDescent="0.25">
      <c r="L511" s="1"/>
    </row>
    <row r="512" spans="12:12" x14ac:dyDescent="0.25">
      <c r="L512" s="1"/>
    </row>
    <row r="513" spans="12:12" x14ac:dyDescent="0.25">
      <c r="L513" s="1"/>
    </row>
    <row r="514" spans="12:12" x14ac:dyDescent="0.25">
      <c r="L514" s="1"/>
    </row>
    <row r="515" spans="12:12" x14ac:dyDescent="0.25">
      <c r="L515" s="1"/>
    </row>
    <row r="516" spans="12:12" x14ac:dyDescent="0.25">
      <c r="L516" s="1"/>
    </row>
    <row r="517" spans="12:12" x14ac:dyDescent="0.25">
      <c r="L517" s="1"/>
    </row>
    <row r="518" spans="12:12" x14ac:dyDescent="0.25">
      <c r="L518" s="1"/>
    </row>
    <row r="519" spans="12:12" x14ac:dyDescent="0.25">
      <c r="L519" s="1"/>
    </row>
    <row r="520" spans="12:12" x14ac:dyDescent="0.25">
      <c r="L520" s="1"/>
    </row>
    <row r="521" spans="12:12" x14ac:dyDescent="0.25">
      <c r="L521" s="1"/>
    </row>
    <row r="522" spans="12:12" x14ac:dyDescent="0.25">
      <c r="L522" s="1"/>
    </row>
    <row r="523" spans="12:12" x14ac:dyDescent="0.25">
      <c r="L523" s="1"/>
    </row>
    <row r="524" spans="12:12" x14ac:dyDescent="0.25">
      <c r="L524" s="1"/>
    </row>
    <row r="525" spans="12:12" x14ac:dyDescent="0.25">
      <c r="L525" s="1"/>
    </row>
    <row r="526" spans="12:12" x14ac:dyDescent="0.25">
      <c r="L526" s="1"/>
    </row>
    <row r="527" spans="12:12" x14ac:dyDescent="0.25">
      <c r="L527" s="1"/>
    </row>
    <row r="528" spans="12:12" x14ac:dyDescent="0.25">
      <c r="L528" s="1"/>
    </row>
    <row r="529" spans="12:12" x14ac:dyDescent="0.25">
      <c r="L529" s="1"/>
    </row>
    <row r="530" spans="12:12" x14ac:dyDescent="0.25">
      <c r="L530" s="1"/>
    </row>
    <row r="531" spans="12:12" x14ac:dyDescent="0.25">
      <c r="L531" s="1"/>
    </row>
    <row r="532" spans="12:12" x14ac:dyDescent="0.25">
      <c r="L532" s="1"/>
    </row>
    <row r="533" spans="12:12" x14ac:dyDescent="0.25">
      <c r="L533" s="1"/>
    </row>
    <row r="534" spans="12:12" x14ac:dyDescent="0.25">
      <c r="L534" s="1"/>
    </row>
    <row r="535" spans="12:12" x14ac:dyDescent="0.25">
      <c r="L535" s="1"/>
    </row>
    <row r="536" spans="12:12" x14ac:dyDescent="0.25">
      <c r="L536" s="1"/>
    </row>
    <row r="537" spans="12:12" x14ac:dyDescent="0.25">
      <c r="L537" s="1"/>
    </row>
    <row r="538" spans="12:12" x14ac:dyDescent="0.25">
      <c r="L538" s="1"/>
    </row>
    <row r="539" spans="12:12" x14ac:dyDescent="0.25">
      <c r="L539" s="1"/>
    </row>
    <row r="540" spans="12:12" x14ac:dyDescent="0.25">
      <c r="L540" s="1"/>
    </row>
    <row r="541" spans="12:12" x14ac:dyDescent="0.25">
      <c r="L541" s="1"/>
    </row>
    <row r="542" spans="12:12" x14ac:dyDescent="0.25">
      <c r="L542" s="1"/>
    </row>
    <row r="543" spans="12:12" x14ac:dyDescent="0.25">
      <c r="L543" s="1"/>
    </row>
    <row r="544" spans="12:12" x14ac:dyDescent="0.25">
      <c r="L544" s="1"/>
    </row>
    <row r="545" spans="12:12" x14ac:dyDescent="0.25">
      <c r="L545" s="1"/>
    </row>
    <row r="546" spans="12:12" x14ac:dyDescent="0.25">
      <c r="L546" s="1"/>
    </row>
    <row r="547" spans="12:12" x14ac:dyDescent="0.25">
      <c r="L547" s="1"/>
    </row>
    <row r="548" spans="12:12" x14ac:dyDescent="0.25">
      <c r="L548" s="1"/>
    </row>
    <row r="549" spans="12:12" x14ac:dyDescent="0.25">
      <c r="L549" s="1"/>
    </row>
    <row r="550" spans="12:12" x14ac:dyDescent="0.25">
      <c r="L550" s="1"/>
    </row>
    <row r="551" spans="12:12" x14ac:dyDescent="0.25">
      <c r="L551" s="1"/>
    </row>
    <row r="552" spans="12:12" x14ac:dyDescent="0.25">
      <c r="L552" s="1"/>
    </row>
    <row r="553" spans="12:12" x14ac:dyDescent="0.25">
      <c r="L553" s="1"/>
    </row>
    <row r="554" spans="12:12" x14ac:dyDescent="0.25">
      <c r="L554" s="1"/>
    </row>
    <row r="555" spans="12:12" x14ac:dyDescent="0.25">
      <c r="L555" s="1"/>
    </row>
    <row r="556" spans="12:12" x14ac:dyDescent="0.25">
      <c r="L556" s="1"/>
    </row>
    <row r="557" spans="12:12" x14ac:dyDescent="0.25">
      <c r="L557" s="1"/>
    </row>
    <row r="558" spans="12:12" x14ac:dyDescent="0.25">
      <c r="L558" s="1"/>
    </row>
    <row r="559" spans="12:12" x14ac:dyDescent="0.25">
      <c r="L559" s="1"/>
    </row>
    <row r="560" spans="12:12" x14ac:dyDescent="0.25">
      <c r="L560" s="1"/>
    </row>
    <row r="561" spans="12:12" x14ac:dyDescent="0.25">
      <c r="L561" s="1"/>
    </row>
    <row r="562" spans="12:12" x14ac:dyDescent="0.25">
      <c r="L562" s="1"/>
    </row>
    <row r="563" spans="12:12" x14ac:dyDescent="0.25">
      <c r="L563" s="1"/>
    </row>
    <row r="564" spans="12:12" x14ac:dyDescent="0.25">
      <c r="L564" s="1"/>
    </row>
    <row r="565" spans="12:12" x14ac:dyDescent="0.25">
      <c r="L565" s="1"/>
    </row>
    <row r="566" spans="12:12" x14ac:dyDescent="0.25">
      <c r="L566" s="1"/>
    </row>
    <row r="567" spans="12:12" x14ac:dyDescent="0.25">
      <c r="L567" s="1"/>
    </row>
    <row r="568" spans="12:12" x14ac:dyDescent="0.25">
      <c r="L568" s="1"/>
    </row>
    <row r="569" spans="12:12" x14ac:dyDescent="0.25">
      <c r="L569" s="1"/>
    </row>
    <row r="570" spans="12:12" x14ac:dyDescent="0.25">
      <c r="L570" s="1"/>
    </row>
    <row r="571" spans="12:12" x14ac:dyDescent="0.25">
      <c r="L571" s="1"/>
    </row>
    <row r="572" spans="12:12" x14ac:dyDescent="0.25">
      <c r="L572" s="1"/>
    </row>
    <row r="573" spans="12:12" x14ac:dyDescent="0.25">
      <c r="L573" s="1"/>
    </row>
    <row r="574" spans="12:12" x14ac:dyDescent="0.25">
      <c r="L574" s="1"/>
    </row>
    <row r="575" spans="12:12" x14ac:dyDescent="0.25">
      <c r="L575" s="1"/>
    </row>
    <row r="576" spans="12:12" x14ac:dyDescent="0.25">
      <c r="L576" s="1"/>
    </row>
    <row r="577" spans="12:12" x14ac:dyDescent="0.25">
      <c r="L577" s="1"/>
    </row>
    <row r="578" spans="12:12" x14ac:dyDescent="0.25">
      <c r="L578" s="1"/>
    </row>
    <row r="579" spans="12:12" x14ac:dyDescent="0.25">
      <c r="L579" s="1"/>
    </row>
    <row r="580" spans="12:12" x14ac:dyDescent="0.25">
      <c r="L580" s="1"/>
    </row>
    <row r="581" spans="12:12" x14ac:dyDescent="0.25">
      <c r="L581" s="1"/>
    </row>
    <row r="582" spans="12:12" x14ac:dyDescent="0.25">
      <c r="L582" s="1"/>
    </row>
    <row r="583" spans="12:12" x14ac:dyDescent="0.25">
      <c r="L583" s="1"/>
    </row>
    <row r="584" spans="12:12" x14ac:dyDescent="0.25">
      <c r="L584" s="1"/>
    </row>
    <row r="585" spans="12:12" x14ac:dyDescent="0.25">
      <c r="L585" s="1"/>
    </row>
    <row r="586" spans="12:12" x14ac:dyDescent="0.25">
      <c r="L586" s="1"/>
    </row>
    <row r="587" spans="12:12" x14ac:dyDescent="0.25">
      <c r="L587" s="1"/>
    </row>
    <row r="588" spans="12:12" x14ac:dyDescent="0.25">
      <c r="L588" s="1"/>
    </row>
    <row r="589" spans="12:12" x14ac:dyDescent="0.25">
      <c r="L589" s="1"/>
    </row>
    <row r="590" spans="12:12" x14ac:dyDescent="0.25">
      <c r="L590" s="1"/>
    </row>
    <row r="591" spans="12:12" x14ac:dyDescent="0.25">
      <c r="L591" s="1"/>
    </row>
    <row r="592" spans="12:12" x14ac:dyDescent="0.25">
      <c r="L592" s="1"/>
    </row>
    <row r="593" spans="12:12" x14ac:dyDescent="0.25">
      <c r="L593" s="1"/>
    </row>
    <row r="594" spans="12:12" x14ac:dyDescent="0.25">
      <c r="L594" s="1"/>
    </row>
    <row r="595" spans="12:12" x14ac:dyDescent="0.25">
      <c r="L595" s="1"/>
    </row>
    <row r="596" spans="12:12" x14ac:dyDescent="0.25">
      <c r="L596" s="1"/>
    </row>
    <row r="597" spans="12:12" x14ac:dyDescent="0.25">
      <c r="L597" s="1"/>
    </row>
    <row r="598" spans="12:12" x14ac:dyDescent="0.25">
      <c r="L598" s="1"/>
    </row>
    <row r="599" spans="12:12" x14ac:dyDescent="0.25">
      <c r="L599" s="1"/>
    </row>
    <row r="600" spans="12:12" x14ac:dyDescent="0.25">
      <c r="L600" s="1"/>
    </row>
    <row r="601" spans="12:12" x14ac:dyDescent="0.25">
      <c r="L601" s="1"/>
    </row>
    <row r="602" spans="12:12" x14ac:dyDescent="0.25">
      <c r="L602" s="1"/>
    </row>
    <row r="603" spans="12:12" x14ac:dyDescent="0.25">
      <c r="L603" s="1"/>
    </row>
    <row r="604" spans="12:12" x14ac:dyDescent="0.25">
      <c r="L604" s="1"/>
    </row>
    <row r="605" spans="12:12" x14ac:dyDescent="0.25">
      <c r="L605" s="1"/>
    </row>
    <row r="606" spans="12:12" x14ac:dyDescent="0.25">
      <c r="L606" s="1"/>
    </row>
    <row r="607" spans="12:12" x14ac:dyDescent="0.25">
      <c r="L607" s="1"/>
    </row>
    <row r="608" spans="12:12" x14ac:dyDescent="0.25">
      <c r="L608" s="1"/>
    </row>
    <row r="609" spans="12:12" x14ac:dyDescent="0.25">
      <c r="L609" s="1"/>
    </row>
    <row r="610" spans="12:12" x14ac:dyDescent="0.25">
      <c r="L610" s="1"/>
    </row>
    <row r="611" spans="12:12" x14ac:dyDescent="0.25">
      <c r="L611" s="1"/>
    </row>
    <row r="612" spans="12:12" x14ac:dyDescent="0.25">
      <c r="L612" s="1"/>
    </row>
    <row r="613" spans="12:12" x14ac:dyDescent="0.25">
      <c r="L613" s="1"/>
    </row>
    <row r="614" spans="12:12" x14ac:dyDescent="0.25">
      <c r="L614" s="1"/>
    </row>
    <row r="615" spans="12:12" x14ac:dyDescent="0.25">
      <c r="L615" s="1"/>
    </row>
    <row r="616" spans="12:12" x14ac:dyDescent="0.25">
      <c r="L616" s="1"/>
    </row>
    <row r="617" spans="12:12" x14ac:dyDescent="0.25">
      <c r="L617" s="1"/>
    </row>
    <row r="618" spans="12:12" x14ac:dyDescent="0.25">
      <c r="L618" s="1"/>
    </row>
    <row r="619" spans="12:12" x14ac:dyDescent="0.25">
      <c r="L619" s="1"/>
    </row>
    <row r="620" spans="12:12" x14ac:dyDescent="0.25">
      <c r="L620" s="1"/>
    </row>
    <row r="621" spans="12:12" x14ac:dyDescent="0.25">
      <c r="L621" s="1"/>
    </row>
    <row r="622" spans="12:12" x14ac:dyDescent="0.25">
      <c r="L622" s="1"/>
    </row>
    <row r="623" spans="12:12" x14ac:dyDescent="0.25">
      <c r="L623" s="1"/>
    </row>
    <row r="624" spans="12:12" x14ac:dyDescent="0.25">
      <c r="L624" s="1"/>
    </row>
    <row r="625" spans="12:12" x14ac:dyDescent="0.25">
      <c r="L625" s="1"/>
    </row>
    <row r="626" spans="12:12" x14ac:dyDescent="0.25">
      <c r="L626" s="1"/>
    </row>
    <row r="627" spans="12:12" x14ac:dyDescent="0.25">
      <c r="L627" s="1"/>
    </row>
    <row r="628" spans="12:12" x14ac:dyDescent="0.25">
      <c r="L628" s="1"/>
    </row>
    <row r="629" spans="12:12" x14ac:dyDescent="0.25">
      <c r="L629" s="1"/>
    </row>
    <row r="630" spans="12:12" x14ac:dyDescent="0.25">
      <c r="L630" s="1"/>
    </row>
    <row r="631" spans="12:12" x14ac:dyDescent="0.25">
      <c r="L631" s="1"/>
    </row>
    <row r="632" spans="12:12" x14ac:dyDescent="0.25">
      <c r="L632" s="1"/>
    </row>
    <row r="633" spans="12:12" x14ac:dyDescent="0.25">
      <c r="L633" s="1"/>
    </row>
    <row r="634" spans="12:12" x14ac:dyDescent="0.25">
      <c r="L634" s="1"/>
    </row>
    <row r="635" spans="12:12" x14ac:dyDescent="0.25">
      <c r="L635" s="1"/>
    </row>
    <row r="636" spans="12:12" x14ac:dyDescent="0.25">
      <c r="L636" s="1"/>
    </row>
    <row r="637" spans="12:12" x14ac:dyDescent="0.25">
      <c r="L637" s="1"/>
    </row>
    <row r="638" spans="12:12" x14ac:dyDescent="0.25">
      <c r="L638" s="1"/>
    </row>
    <row r="639" spans="12:12" x14ac:dyDescent="0.25">
      <c r="L639" s="1"/>
    </row>
    <row r="640" spans="12:12" x14ac:dyDescent="0.25">
      <c r="L640" s="1"/>
    </row>
    <row r="641" spans="12:12" x14ac:dyDescent="0.25">
      <c r="L641" s="1"/>
    </row>
    <row r="642" spans="12:12" x14ac:dyDescent="0.25">
      <c r="L642" s="1"/>
    </row>
    <row r="643" spans="12:12" x14ac:dyDescent="0.25">
      <c r="L643" s="1"/>
    </row>
    <row r="644" spans="12:12" x14ac:dyDescent="0.25">
      <c r="L644" s="1"/>
    </row>
    <row r="645" spans="12:12" x14ac:dyDescent="0.25">
      <c r="L645" s="1"/>
    </row>
    <row r="646" spans="12:12" x14ac:dyDescent="0.25">
      <c r="L646" s="1"/>
    </row>
    <row r="647" spans="12:12" x14ac:dyDescent="0.25">
      <c r="L647" s="1"/>
    </row>
    <row r="648" spans="12:12" x14ac:dyDescent="0.25">
      <c r="L648" s="1"/>
    </row>
    <row r="649" spans="12:12" x14ac:dyDescent="0.25">
      <c r="L649" s="1"/>
    </row>
    <row r="650" spans="12:12" x14ac:dyDescent="0.25">
      <c r="L650" s="1"/>
    </row>
    <row r="651" spans="12:12" x14ac:dyDescent="0.25">
      <c r="L651" s="1"/>
    </row>
    <row r="652" spans="12:12" x14ac:dyDescent="0.25">
      <c r="L652" s="1"/>
    </row>
    <row r="653" spans="12:12" x14ac:dyDescent="0.25">
      <c r="L653" s="1"/>
    </row>
    <row r="654" spans="12:12" x14ac:dyDescent="0.25">
      <c r="L654" s="1"/>
    </row>
    <row r="655" spans="12:12" x14ac:dyDescent="0.25">
      <c r="L655" s="1"/>
    </row>
    <row r="656" spans="12:12" x14ac:dyDescent="0.25">
      <c r="L656" s="1"/>
    </row>
    <row r="657" spans="12:12" x14ac:dyDescent="0.25">
      <c r="L657" s="1"/>
    </row>
    <row r="658" spans="12:12" x14ac:dyDescent="0.25">
      <c r="L658" s="1"/>
    </row>
    <row r="659" spans="12:12" x14ac:dyDescent="0.25">
      <c r="L659" s="1"/>
    </row>
    <row r="660" spans="12:12" x14ac:dyDescent="0.25">
      <c r="L660" s="1"/>
    </row>
    <row r="661" spans="12:12" x14ac:dyDescent="0.25">
      <c r="L661" s="1"/>
    </row>
    <row r="662" spans="12:12" x14ac:dyDescent="0.25">
      <c r="L662" s="1"/>
    </row>
    <row r="663" spans="12:12" x14ac:dyDescent="0.25">
      <c r="L663" s="1"/>
    </row>
    <row r="664" spans="12:12" x14ac:dyDescent="0.25">
      <c r="L664" s="1"/>
    </row>
    <row r="665" spans="12:12" x14ac:dyDescent="0.25">
      <c r="L665" s="1"/>
    </row>
    <row r="666" spans="12:12" x14ac:dyDescent="0.25">
      <c r="L666" s="1"/>
    </row>
    <row r="667" spans="12:12" x14ac:dyDescent="0.25">
      <c r="L667" s="1"/>
    </row>
    <row r="668" spans="12:12" x14ac:dyDescent="0.25">
      <c r="L668" s="1"/>
    </row>
    <row r="669" spans="12:12" x14ac:dyDescent="0.25">
      <c r="L669" s="1"/>
    </row>
    <row r="670" spans="12:12" x14ac:dyDescent="0.25">
      <c r="L670" s="1"/>
    </row>
    <row r="671" spans="12:12" x14ac:dyDescent="0.25">
      <c r="L671" s="1"/>
    </row>
    <row r="672" spans="12:12" x14ac:dyDescent="0.25">
      <c r="L672" s="1"/>
    </row>
    <row r="673" spans="12:12" x14ac:dyDescent="0.25">
      <c r="L673" s="1"/>
    </row>
    <row r="674" spans="12:12" x14ac:dyDescent="0.25">
      <c r="L674" s="1"/>
    </row>
    <row r="675" spans="12:12" x14ac:dyDescent="0.25">
      <c r="L675" s="1"/>
    </row>
    <row r="676" spans="12:12" x14ac:dyDescent="0.25">
      <c r="L676" s="1"/>
    </row>
    <row r="677" spans="12:12" x14ac:dyDescent="0.25">
      <c r="L677" s="1"/>
    </row>
    <row r="678" spans="12:12" x14ac:dyDescent="0.25">
      <c r="L678" s="1"/>
    </row>
    <row r="679" spans="12:12" x14ac:dyDescent="0.25">
      <c r="L679" s="1"/>
    </row>
    <row r="680" spans="12:12" x14ac:dyDescent="0.25">
      <c r="L680" s="1"/>
    </row>
    <row r="681" spans="12:12" x14ac:dyDescent="0.25">
      <c r="L681" s="1"/>
    </row>
    <row r="682" spans="12:12" x14ac:dyDescent="0.25">
      <c r="L682" s="1"/>
    </row>
    <row r="683" spans="12:12" x14ac:dyDescent="0.25">
      <c r="L683" s="1"/>
    </row>
    <row r="684" spans="12:12" x14ac:dyDescent="0.25">
      <c r="L684" s="1"/>
    </row>
    <row r="685" spans="12:12" x14ac:dyDescent="0.25">
      <c r="L685" s="1"/>
    </row>
    <row r="686" spans="12:12" x14ac:dyDescent="0.25">
      <c r="L686" s="1"/>
    </row>
    <row r="687" spans="12:12" x14ac:dyDescent="0.25">
      <c r="L687" s="1"/>
    </row>
    <row r="688" spans="12:12" x14ac:dyDescent="0.25">
      <c r="L688" s="1"/>
    </row>
    <row r="689" spans="12:12" x14ac:dyDescent="0.25">
      <c r="L689" s="1"/>
    </row>
    <row r="690" spans="12:12" x14ac:dyDescent="0.25">
      <c r="L690" s="1"/>
    </row>
    <row r="691" spans="12:12" x14ac:dyDescent="0.25">
      <c r="L691" s="1"/>
    </row>
    <row r="692" spans="12:12" x14ac:dyDescent="0.25">
      <c r="L692" s="1"/>
    </row>
    <row r="693" spans="12:12" x14ac:dyDescent="0.25">
      <c r="L693" s="1"/>
    </row>
    <row r="694" spans="12:12" x14ac:dyDescent="0.25">
      <c r="L694" s="1"/>
    </row>
    <row r="695" spans="12:12" x14ac:dyDescent="0.25">
      <c r="L695" s="1"/>
    </row>
    <row r="696" spans="12:12" x14ac:dyDescent="0.25">
      <c r="L696" s="1"/>
    </row>
    <row r="697" spans="12:12" x14ac:dyDescent="0.25">
      <c r="L697" s="1"/>
    </row>
    <row r="698" spans="12:12" x14ac:dyDescent="0.25">
      <c r="L698" s="1"/>
    </row>
    <row r="699" spans="12:12" x14ac:dyDescent="0.25">
      <c r="L699" s="1"/>
    </row>
    <row r="700" spans="12:12" x14ac:dyDescent="0.25">
      <c r="L700" s="1"/>
    </row>
    <row r="701" spans="12:12" x14ac:dyDescent="0.25">
      <c r="L701" s="1"/>
    </row>
    <row r="702" spans="12:12" x14ac:dyDescent="0.25">
      <c r="L702" s="1"/>
    </row>
    <row r="703" spans="12:12" x14ac:dyDescent="0.25">
      <c r="L703" s="1"/>
    </row>
    <row r="704" spans="12:12" x14ac:dyDescent="0.25">
      <c r="L704" s="1"/>
    </row>
    <row r="705" spans="12:12" x14ac:dyDescent="0.25">
      <c r="L705" s="1"/>
    </row>
    <row r="706" spans="12:12" x14ac:dyDescent="0.25">
      <c r="L706" s="1"/>
    </row>
    <row r="707" spans="12:12" x14ac:dyDescent="0.25">
      <c r="L707" s="1"/>
    </row>
    <row r="708" spans="12:12" x14ac:dyDescent="0.25">
      <c r="L708" s="1"/>
    </row>
    <row r="709" spans="12:12" x14ac:dyDescent="0.25">
      <c r="L709" s="1"/>
    </row>
    <row r="710" spans="12:12" x14ac:dyDescent="0.25">
      <c r="L710" s="1"/>
    </row>
    <row r="711" spans="12:12" x14ac:dyDescent="0.25">
      <c r="L711" s="1"/>
    </row>
    <row r="712" spans="12:12" x14ac:dyDescent="0.25">
      <c r="L712" s="1"/>
    </row>
    <row r="713" spans="12:12" x14ac:dyDescent="0.25">
      <c r="L713" s="1"/>
    </row>
    <row r="714" spans="12:12" x14ac:dyDescent="0.25">
      <c r="L714" s="1"/>
    </row>
    <row r="715" spans="12:12" x14ac:dyDescent="0.25">
      <c r="L715" s="1"/>
    </row>
    <row r="716" spans="12:12" x14ac:dyDescent="0.25">
      <c r="L716" s="1"/>
    </row>
    <row r="717" spans="12:12" x14ac:dyDescent="0.25">
      <c r="L717" s="1"/>
    </row>
    <row r="718" spans="12:12" x14ac:dyDescent="0.25">
      <c r="L718" s="1"/>
    </row>
    <row r="719" spans="12:12" x14ac:dyDescent="0.25">
      <c r="L719" s="1"/>
    </row>
    <row r="720" spans="12:12" x14ac:dyDescent="0.25">
      <c r="L720" s="1"/>
    </row>
    <row r="721" spans="12:12" x14ac:dyDescent="0.25">
      <c r="L721" s="1"/>
    </row>
    <row r="722" spans="12:12" x14ac:dyDescent="0.25">
      <c r="L722" s="1"/>
    </row>
    <row r="723" spans="12:12" x14ac:dyDescent="0.25">
      <c r="L723" s="1"/>
    </row>
    <row r="724" spans="12:12" x14ac:dyDescent="0.25">
      <c r="L724" s="1"/>
    </row>
    <row r="725" spans="12:12" x14ac:dyDescent="0.25">
      <c r="L725" s="1"/>
    </row>
    <row r="726" spans="12:12" x14ac:dyDescent="0.25">
      <c r="L726" s="1"/>
    </row>
    <row r="727" spans="12:12" x14ac:dyDescent="0.25">
      <c r="L727" s="1"/>
    </row>
    <row r="728" spans="12:12" x14ac:dyDescent="0.25">
      <c r="L728" s="1"/>
    </row>
    <row r="729" spans="12:12" x14ac:dyDescent="0.25">
      <c r="L729" s="1"/>
    </row>
    <row r="730" spans="12:12" x14ac:dyDescent="0.25">
      <c r="L730" s="1"/>
    </row>
    <row r="731" spans="12:12" x14ac:dyDescent="0.25">
      <c r="L731" s="1"/>
    </row>
    <row r="732" spans="12:12" x14ac:dyDescent="0.25">
      <c r="L732" s="1"/>
    </row>
    <row r="733" spans="12:12" x14ac:dyDescent="0.25">
      <c r="L733" s="1"/>
    </row>
    <row r="734" spans="12:12" x14ac:dyDescent="0.25">
      <c r="L734" s="1"/>
    </row>
    <row r="735" spans="12:12" x14ac:dyDescent="0.25">
      <c r="L735" s="1"/>
    </row>
    <row r="736" spans="12:12" x14ac:dyDescent="0.25">
      <c r="L736" s="1"/>
    </row>
    <row r="737" spans="12:12" x14ac:dyDescent="0.25">
      <c r="L737" s="1"/>
    </row>
    <row r="738" spans="12:12" x14ac:dyDescent="0.25">
      <c r="L738" s="1"/>
    </row>
    <row r="739" spans="12:12" x14ac:dyDescent="0.25">
      <c r="L739" s="1"/>
    </row>
    <row r="740" spans="12:12" x14ac:dyDescent="0.25">
      <c r="L740" s="1"/>
    </row>
    <row r="741" spans="12:12" x14ac:dyDescent="0.25">
      <c r="L741" s="1"/>
    </row>
    <row r="742" spans="12:12" x14ac:dyDescent="0.25">
      <c r="L742" s="1"/>
    </row>
    <row r="743" spans="12:12" x14ac:dyDescent="0.25">
      <c r="L743" s="1"/>
    </row>
    <row r="744" spans="12:12" x14ac:dyDescent="0.25">
      <c r="L744" s="1"/>
    </row>
    <row r="745" spans="12:12" x14ac:dyDescent="0.25">
      <c r="L745" s="1"/>
    </row>
    <row r="746" spans="12:12" x14ac:dyDescent="0.25">
      <c r="L746" s="1"/>
    </row>
    <row r="747" spans="12:12" x14ac:dyDescent="0.25">
      <c r="L747" s="1"/>
    </row>
    <row r="748" spans="12:12" x14ac:dyDescent="0.25">
      <c r="L748" s="1"/>
    </row>
    <row r="749" spans="12:12" x14ac:dyDescent="0.25">
      <c r="L749" s="1"/>
    </row>
    <row r="750" spans="12:12" x14ac:dyDescent="0.25">
      <c r="L750" s="1"/>
    </row>
    <row r="751" spans="12:12" x14ac:dyDescent="0.25">
      <c r="L751" s="1"/>
    </row>
    <row r="752" spans="12:12" x14ac:dyDescent="0.25">
      <c r="L752" s="1"/>
    </row>
    <row r="753" spans="12:12" x14ac:dyDescent="0.25">
      <c r="L753" s="1"/>
    </row>
    <row r="754" spans="12:12" x14ac:dyDescent="0.25">
      <c r="L754" s="1"/>
    </row>
    <row r="755" spans="12:12" x14ac:dyDescent="0.25">
      <c r="L755" s="1"/>
    </row>
    <row r="756" spans="12:12" x14ac:dyDescent="0.25">
      <c r="L756" s="1"/>
    </row>
    <row r="757" spans="12:12" x14ac:dyDescent="0.25">
      <c r="L757" s="1"/>
    </row>
    <row r="758" spans="12:12" x14ac:dyDescent="0.25">
      <c r="L758" s="1"/>
    </row>
    <row r="759" spans="12:12" x14ac:dyDescent="0.25">
      <c r="L759" s="1"/>
    </row>
    <row r="760" spans="12:12" x14ac:dyDescent="0.25">
      <c r="L760" s="1"/>
    </row>
    <row r="761" spans="12:12" x14ac:dyDescent="0.25">
      <c r="L761" s="1"/>
    </row>
    <row r="762" spans="12:12" x14ac:dyDescent="0.25">
      <c r="L762" s="1"/>
    </row>
    <row r="763" spans="12:12" x14ac:dyDescent="0.25">
      <c r="L763" s="1"/>
    </row>
    <row r="764" spans="12:12" x14ac:dyDescent="0.25">
      <c r="L764" s="1"/>
    </row>
    <row r="765" spans="12:12" x14ac:dyDescent="0.25">
      <c r="L765" s="1"/>
    </row>
    <row r="766" spans="12:12" x14ac:dyDescent="0.25">
      <c r="L766" s="1"/>
    </row>
    <row r="767" spans="12:12" x14ac:dyDescent="0.25">
      <c r="L767" s="1"/>
    </row>
    <row r="768" spans="12:12" x14ac:dyDescent="0.25">
      <c r="L768" s="1"/>
    </row>
    <row r="769" spans="12:12" x14ac:dyDescent="0.25">
      <c r="L769" s="1"/>
    </row>
    <row r="770" spans="12:12" x14ac:dyDescent="0.25">
      <c r="L770" s="1"/>
    </row>
    <row r="771" spans="12:12" x14ac:dyDescent="0.25">
      <c r="L771" s="1"/>
    </row>
    <row r="772" spans="12:12" x14ac:dyDescent="0.25">
      <c r="L772" s="1"/>
    </row>
    <row r="773" spans="12:12" x14ac:dyDescent="0.25">
      <c r="L773" s="1"/>
    </row>
    <row r="774" spans="12:12" x14ac:dyDescent="0.25">
      <c r="L774" s="1"/>
    </row>
    <row r="775" spans="12:12" x14ac:dyDescent="0.25">
      <c r="L775" s="1"/>
    </row>
    <row r="776" spans="12:12" x14ac:dyDescent="0.25">
      <c r="L776" s="1"/>
    </row>
    <row r="777" spans="12:12" x14ac:dyDescent="0.25">
      <c r="L777" s="1"/>
    </row>
    <row r="778" spans="12:12" x14ac:dyDescent="0.25">
      <c r="L778" s="1"/>
    </row>
    <row r="779" spans="12:12" x14ac:dyDescent="0.25">
      <c r="L779" s="1"/>
    </row>
    <row r="780" spans="12:12" x14ac:dyDescent="0.25">
      <c r="L780" s="1"/>
    </row>
    <row r="781" spans="12:12" x14ac:dyDescent="0.25">
      <c r="L781" s="1"/>
    </row>
    <row r="782" spans="12:12" x14ac:dyDescent="0.25">
      <c r="L782" s="1"/>
    </row>
    <row r="783" spans="12:12" x14ac:dyDescent="0.25">
      <c r="L783" s="1"/>
    </row>
    <row r="784" spans="12:12" x14ac:dyDescent="0.25">
      <c r="L784" s="1"/>
    </row>
    <row r="785" spans="12:12" x14ac:dyDescent="0.25">
      <c r="L785" s="1"/>
    </row>
    <row r="786" spans="12:12" x14ac:dyDescent="0.25">
      <c r="L786" s="1"/>
    </row>
    <row r="787" spans="12:12" x14ac:dyDescent="0.25">
      <c r="L787" s="1"/>
    </row>
    <row r="788" spans="12:12" x14ac:dyDescent="0.25">
      <c r="L788" s="1"/>
    </row>
    <row r="789" spans="12:12" x14ac:dyDescent="0.25">
      <c r="L789" s="1"/>
    </row>
    <row r="790" spans="12:12" x14ac:dyDescent="0.25">
      <c r="L790" s="1"/>
    </row>
    <row r="791" spans="12:12" x14ac:dyDescent="0.25">
      <c r="L791" s="1"/>
    </row>
    <row r="792" spans="12:12" x14ac:dyDescent="0.25">
      <c r="L792" s="1"/>
    </row>
    <row r="793" spans="12:12" x14ac:dyDescent="0.25">
      <c r="L793" s="1"/>
    </row>
    <row r="794" spans="12:12" x14ac:dyDescent="0.25">
      <c r="L794" s="1"/>
    </row>
    <row r="795" spans="12:12" x14ac:dyDescent="0.25">
      <c r="L795" s="1"/>
    </row>
    <row r="796" spans="12:12" x14ac:dyDescent="0.25">
      <c r="L796" s="1"/>
    </row>
    <row r="797" spans="12:12" x14ac:dyDescent="0.25">
      <c r="L797" s="1"/>
    </row>
    <row r="798" spans="12:12" x14ac:dyDescent="0.25">
      <c r="L798" s="1"/>
    </row>
    <row r="799" spans="12:12" x14ac:dyDescent="0.25">
      <c r="L799" s="1"/>
    </row>
    <row r="800" spans="12:12" x14ac:dyDescent="0.25">
      <c r="L800" s="1"/>
    </row>
    <row r="801" spans="12:12" x14ac:dyDescent="0.25">
      <c r="L801" s="1"/>
    </row>
    <row r="802" spans="12:12" x14ac:dyDescent="0.25">
      <c r="L802" s="1"/>
    </row>
    <row r="803" spans="12:12" x14ac:dyDescent="0.25">
      <c r="L803" s="1"/>
    </row>
    <row r="804" spans="12:12" x14ac:dyDescent="0.25">
      <c r="L804" s="1"/>
    </row>
    <row r="805" spans="12:12" x14ac:dyDescent="0.25">
      <c r="L805" s="1"/>
    </row>
    <row r="806" spans="12:12" x14ac:dyDescent="0.25">
      <c r="L806" s="1"/>
    </row>
    <row r="807" spans="12:12" x14ac:dyDescent="0.25">
      <c r="L807" s="1"/>
    </row>
    <row r="808" spans="12:12" x14ac:dyDescent="0.25">
      <c r="L808" s="1"/>
    </row>
    <row r="809" spans="12:12" x14ac:dyDescent="0.25">
      <c r="L809" s="1"/>
    </row>
    <row r="810" spans="12:12" x14ac:dyDescent="0.25">
      <c r="L810" s="1"/>
    </row>
    <row r="811" spans="12:12" x14ac:dyDescent="0.25">
      <c r="L811" s="1"/>
    </row>
    <row r="812" spans="12:12" x14ac:dyDescent="0.25">
      <c r="L812" s="1"/>
    </row>
    <row r="813" spans="12:12" x14ac:dyDescent="0.25">
      <c r="L813" s="1"/>
    </row>
    <row r="814" spans="12:12" x14ac:dyDescent="0.25">
      <c r="L814" s="1"/>
    </row>
    <row r="815" spans="12:12" x14ac:dyDescent="0.25">
      <c r="L815" s="1"/>
    </row>
    <row r="816" spans="12:12" x14ac:dyDescent="0.25">
      <c r="L816" s="1"/>
    </row>
    <row r="817" spans="12:12" x14ac:dyDescent="0.25">
      <c r="L817" s="1"/>
    </row>
    <row r="818" spans="12:12" x14ac:dyDescent="0.25">
      <c r="L818" s="1"/>
    </row>
    <row r="819" spans="12:12" x14ac:dyDescent="0.25">
      <c r="L819" s="1"/>
    </row>
    <row r="820" spans="12:12" x14ac:dyDescent="0.25">
      <c r="L820" s="1"/>
    </row>
    <row r="821" spans="12:12" x14ac:dyDescent="0.25">
      <c r="L821" s="1"/>
    </row>
    <row r="822" spans="12:12" x14ac:dyDescent="0.25">
      <c r="L822" s="1"/>
    </row>
    <row r="823" spans="12:12" x14ac:dyDescent="0.25">
      <c r="L823" s="1"/>
    </row>
    <row r="824" spans="12:12" x14ac:dyDescent="0.25">
      <c r="L824" s="1"/>
    </row>
    <row r="825" spans="12:12" x14ac:dyDescent="0.25">
      <c r="L825" s="1"/>
    </row>
    <row r="826" spans="12:12" x14ac:dyDescent="0.25">
      <c r="L826" s="1"/>
    </row>
    <row r="827" spans="12:12" x14ac:dyDescent="0.25">
      <c r="L827" s="1"/>
    </row>
    <row r="828" spans="12:12" x14ac:dyDescent="0.25">
      <c r="L828" s="1"/>
    </row>
    <row r="829" spans="12:12" x14ac:dyDescent="0.25">
      <c r="L829" s="1"/>
    </row>
    <row r="830" spans="12:12" x14ac:dyDescent="0.25">
      <c r="L830" s="1"/>
    </row>
    <row r="831" spans="12:12" x14ac:dyDescent="0.25">
      <c r="L831" s="1"/>
    </row>
    <row r="832" spans="12:12" x14ac:dyDescent="0.25">
      <c r="L832" s="1"/>
    </row>
    <row r="833" spans="12:12" x14ac:dyDescent="0.25">
      <c r="L833" s="1"/>
    </row>
    <row r="834" spans="12:12" x14ac:dyDescent="0.25">
      <c r="L834" s="1"/>
    </row>
    <row r="835" spans="12:12" x14ac:dyDescent="0.25">
      <c r="L835" s="1"/>
    </row>
    <row r="836" spans="12:12" x14ac:dyDescent="0.25">
      <c r="L836" s="1"/>
    </row>
    <row r="837" spans="12:12" x14ac:dyDescent="0.25">
      <c r="L837" s="1"/>
    </row>
    <row r="838" spans="12:12" x14ac:dyDescent="0.25">
      <c r="L838" s="1"/>
    </row>
    <row r="839" spans="12:12" x14ac:dyDescent="0.25">
      <c r="L839" s="1"/>
    </row>
    <row r="840" spans="12:12" x14ac:dyDescent="0.25">
      <c r="L840" s="1"/>
    </row>
    <row r="841" spans="12:12" x14ac:dyDescent="0.25">
      <c r="L841" s="1"/>
    </row>
    <row r="842" spans="12:12" x14ac:dyDescent="0.25">
      <c r="L842" s="1"/>
    </row>
    <row r="843" spans="12:12" x14ac:dyDescent="0.25">
      <c r="L843" s="1"/>
    </row>
    <row r="844" spans="12:12" x14ac:dyDescent="0.25">
      <c r="L844" s="1"/>
    </row>
    <row r="845" spans="12:12" x14ac:dyDescent="0.25">
      <c r="L845" s="1"/>
    </row>
    <row r="846" spans="12:12" x14ac:dyDescent="0.25">
      <c r="L846" s="1"/>
    </row>
    <row r="847" spans="12:12" x14ac:dyDescent="0.25">
      <c r="L847" s="1"/>
    </row>
    <row r="848" spans="12:12" x14ac:dyDescent="0.25">
      <c r="L848" s="1"/>
    </row>
    <row r="849" spans="12:12" x14ac:dyDescent="0.25">
      <c r="L849" s="1"/>
    </row>
    <row r="850" spans="12:12" x14ac:dyDescent="0.25">
      <c r="L850" s="1"/>
    </row>
    <row r="851" spans="12:12" x14ac:dyDescent="0.25">
      <c r="L851" s="1"/>
    </row>
    <row r="852" spans="12:12" x14ac:dyDescent="0.25">
      <c r="L852" s="1"/>
    </row>
    <row r="853" spans="12:12" x14ac:dyDescent="0.25">
      <c r="L853" s="1"/>
    </row>
    <row r="854" spans="12:12" x14ac:dyDescent="0.25">
      <c r="L854" s="1"/>
    </row>
    <row r="855" spans="12:12" x14ac:dyDescent="0.25">
      <c r="L855" s="1"/>
    </row>
    <row r="856" spans="12:12" x14ac:dyDescent="0.25">
      <c r="L856" s="1"/>
    </row>
    <row r="857" spans="12:12" x14ac:dyDescent="0.25">
      <c r="L857" s="1"/>
    </row>
    <row r="858" spans="12:12" x14ac:dyDescent="0.25">
      <c r="L858" s="1"/>
    </row>
    <row r="859" spans="12:12" x14ac:dyDescent="0.25">
      <c r="L859" s="1"/>
    </row>
    <row r="860" spans="12:12" x14ac:dyDescent="0.25">
      <c r="L860" s="1"/>
    </row>
    <row r="861" spans="12:12" x14ac:dyDescent="0.25">
      <c r="L861" s="1"/>
    </row>
    <row r="862" spans="12:12" x14ac:dyDescent="0.25">
      <c r="L862" s="1"/>
    </row>
    <row r="863" spans="12:12" x14ac:dyDescent="0.25">
      <c r="L863" s="1"/>
    </row>
    <row r="864" spans="12:12" x14ac:dyDescent="0.25">
      <c r="L864" s="1"/>
    </row>
    <row r="865" spans="12:12" x14ac:dyDescent="0.25">
      <c r="L865" s="1"/>
    </row>
    <row r="866" spans="12:12" x14ac:dyDescent="0.25">
      <c r="L866" s="1"/>
    </row>
    <row r="867" spans="12:12" x14ac:dyDescent="0.25">
      <c r="L867" s="1"/>
    </row>
    <row r="868" spans="12:12" x14ac:dyDescent="0.25">
      <c r="L868" s="1"/>
    </row>
    <row r="869" spans="12:12" x14ac:dyDescent="0.25">
      <c r="L869" s="1"/>
    </row>
    <row r="870" spans="12:12" x14ac:dyDescent="0.25">
      <c r="L870" s="1"/>
    </row>
    <row r="871" spans="12:12" x14ac:dyDescent="0.25">
      <c r="L871" s="1"/>
    </row>
    <row r="872" spans="12:12" x14ac:dyDescent="0.25">
      <c r="L872" s="1"/>
    </row>
    <row r="873" spans="12:12" x14ac:dyDescent="0.25">
      <c r="L873" s="1"/>
    </row>
    <row r="874" spans="12:12" x14ac:dyDescent="0.25">
      <c r="L874" s="1"/>
    </row>
    <row r="875" spans="12:12" x14ac:dyDescent="0.25">
      <c r="L875" s="1"/>
    </row>
    <row r="876" spans="12:12" x14ac:dyDescent="0.25">
      <c r="L876" s="1"/>
    </row>
    <row r="877" spans="12:12" x14ac:dyDescent="0.25">
      <c r="L877" s="1"/>
    </row>
    <row r="878" spans="12:12" x14ac:dyDescent="0.25">
      <c r="L878" s="1"/>
    </row>
    <row r="879" spans="12:12" x14ac:dyDescent="0.25">
      <c r="L879" s="1"/>
    </row>
    <row r="880" spans="12:12" x14ac:dyDescent="0.25">
      <c r="L880" s="1"/>
    </row>
    <row r="881" spans="12:12" x14ac:dyDescent="0.25">
      <c r="L881" s="1"/>
    </row>
    <row r="882" spans="12:12" x14ac:dyDescent="0.25">
      <c r="L882" s="1"/>
    </row>
    <row r="883" spans="12:12" x14ac:dyDescent="0.25">
      <c r="L883" s="1"/>
    </row>
    <row r="884" spans="12:12" x14ac:dyDescent="0.25">
      <c r="L884" s="1"/>
    </row>
    <row r="885" spans="12:12" x14ac:dyDescent="0.25">
      <c r="L885" s="1"/>
    </row>
    <row r="886" spans="12:12" x14ac:dyDescent="0.25">
      <c r="L886" s="1"/>
    </row>
    <row r="887" spans="12:12" x14ac:dyDescent="0.25">
      <c r="L887" s="1"/>
    </row>
    <row r="888" spans="12:12" x14ac:dyDescent="0.25">
      <c r="L888" s="1"/>
    </row>
    <row r="889" spans="12:12" x14ac:dyDescent="0.25">
      <c r="L889" s="1"/>
    </row>
    <row r="890" spans="12:12" x14ac:dyDescent="0.25">
      <c r="L890" s="1"/>
    </row>
    <row r="891" spans="12:12" x14ac:dyDescent="0.25">
      <c r="L891" s="1"/>
    </row>
    <row r="892" spans="12:12" x14ac:dyDescent="0.25">
      <c r="L892" s="1"/>
    </row>
    <row r="893" spans="12:12" x14ac:dyDescent="0.25">
      <c r="L893" s="1"/>
    </row>
    <row r="894" spans="12:12" x14ac:dyDescent="0.25">
      <c r="L894" s="1"/>
    </row>
    <row r="895" spans="12:12" x14ac:dyDescent="0.25">
      <c r="L895" s="1"/>
    </row>
    <row r="896" spans="12:12" x14ac:dyDescent="0.25">
      <c r="L896" s="1"/>
    </row>
    <row r="897" spans="12:12" x14ac:dyDescent="0.25">
      <c r="L897" s="1"/>
    </row>
    <row r="898" spans="12:12" x14ac:dyDescent="0.25">
      <c r="L898" s="1"/>
    </row>
    <row r="899" spans="12:12" x14ac:dyDescent="0.25">
      <c r="L899" s="1"/>
    </row>
    <row r="900" spans="12:12" x14ac:dyDescent="0.25">
      <c r="L900" s="1"/>
    </row>
    <row r="901" spans="12:12" x14ac:dyDescent="0.25">
      <c r="L901" s="1"/>
    </row>
    <row r="902" spans="12:12" x14ac:dyDescent="0.25">
      <c r="L902" s="1"/>
    </row>
    <row r="903" spans="12:12" x14ac:dyDescent="0.25">
      <c r="L903" s="1"/>
    </row>
    <row r="904" spans="12:12" x14ac:dyDescent="0.25">
      <c r="L904" s="1"/>
    </row>
    <row r="905" spans="12:12" x14ac:dyDescent="0.25">
      <c r="L905" s="1"/>
    </row>
    <row r="906" spans="12:12" x14ac:dyDescent="0.25">
      <c r="L906" s="1"/>
    </row>
    <row r="907" spans="12:12" x14ac:dyDescent="0.25">
      <c r="L907" s="1"/>
    </row>
    <row r="908" spans="12:12" x14ac:dyDescent="0.25">
      <c r="L908" s="1"/>
    </row>
    <row r="909" spans="12:12" x14ac:dyDescent="0.25">
      <c r="L909" s="1"/>
    </row>
    <row r="910" spans="12:12" x14ac:dyDescent="0.25">
      <c r="L910" s="1"/>
    </row>
    <row r="911" spans="12:12" x14ac:dyDescent="0.25">
      <c r="L911" s="1"/>
    </row>
    <row r="912" spans="12:12" x14ac:dyDescent="0.25">
      <c r="L912" s="1"/>
    </row>
    <row r="913" spans="12:12" x14ac:dyDescent="0.25">
      <c r="L913" s="1"/>
    </row>
    <row r="914" spans="12:12" x14ac:dyDescent="0.25">
      <c r="L914" s="1"/>
    </row>
    <row r="915" spans="12:12" x14ac:dyDescent="0.25">
      <c r="L915" s="1"/>
    </row>
    <row r="916" spans="12:12" x14ac:dyDescent="0.25">
      <c r="L916" s="1"/>
    </row>
    <row r="917" spans="12:12" x14ac:dyDescent="0.25">
      <c r="L917" s="1"/>
    </row>
    <row r="918" spans="12:12" x14ac:dyDescent="0.25">
      <c r="L918" s="1"/>
    </row>
    <row r="919" spans="12:12" x14ac:dyDescent="0.25">
      <c r="L919" s="1"/>
    </row>
    <row r="920" spans="12:12" x14ac:dyDescent="0.25">
      <c r="L920" s="1"/>
    </row>
    <row r="921" spans="12:12" x14ac:dyDescent="0.25">
      <c r="L921" s="1"/>
    </row>
    <row r="922" spans="12:12" x14ac:dyDescent="0.25">
      <c r="L922" s="1"/>
    </row>
    <row r="923" spans="12:12" x14ac:dyDescent="0.25">
      <c r="L923" s="1"/>
    </row>
    <row r="924" spans="12:12" x14ac:dyDescent="0.25">
      <c r="L924" s="1"/>
    </row>
    <row r="925" spans="12:12" x14ac:dyDescent="0.25">
      <c r="L925" s="1"/>
    </row>
    <row r="926" spans="12:12" x14ac:dyDescent="0.25">
      <c r="L926" s="1"/>
    </row>
    <row r="927" spans="12:12" x14ac:dyDescent="0.25">
      <c r="L927" s="1"/>
    </row>
    <row r="928" spans="12:12" x14ac:dyDescent="0.25">
      <c r="L928" s="1"/>
    </row>
    <row r="929" spans="12:12" x14ac:dyDescent="0.25">
      <c r="L929" s="1"/>
    </row>
    <row r="930" spans="12:12" x14ac:dyDescent="0.25">
      <c r="L930" s="1"/>
    </row>
    <row r="931" spans="12:12" x14ac:dyDescent="0.25">
      <c r="L931" s="1"/>
    </row>
    <row r="932" spans="12:12" x14ac:dyDescent="0.25">
      <c r="L932" s="1"/>
    </row>
    <row r="933" spans="12:12" x14ac:dyDescent="0.25">
      <c r="L933" s="1"/>
    </row>
    <row r="934" spans="12:12" x14ac:dyDescent="0.25">
      <c r="L934" s="1"/>
    </row>
    <row r="935" spans="12:12" x14ac:dyDescent="0.25">
      <c r="L935" s="1"/>
    </row>
    <row r="936" spans="12:12" x14ac:dyDescent="0.25">
      <c r="L936" s="1"/>
    </row>
    <row r="937" spans="12:12" x14ac:dyDescent="0.25">
      <c r="L937" s="1"/>
    </row>
    <row r="938" spans="12:12" x14ac:dyDescent="0.25">
      <c r="L938" s="1"/>
    </row>
    <row r="939" spans="12:12" x14ac:dyDescent="0.25">
      <c r="L939" s="1"/>
    </row>
    <row r="940" spans="12:12" x14ac:dyDescent="0.25">
      <c r="L940" s="1"/>
    </row>
    <row r="941" spans="12:12" x14ac:dyDescent="0.25">
      <c r="L941" s="1"/>
    </row>
    <row r="942" spans="12:12" x14ac:dyDescent="0.25">
      <c r="L942" s="1"/>
    </row>
    <row r="943" spans="12:12" x14ac:dyDescent="0.25">
      <c r="L943" s="1"/>
    </row>
    <row r="944" spans="12:12" x14ac:dyDescent="0.25">
      <c r="L944" s="1"/>
    </row>
    <row r="945" spans="12:12" x14ac:dyDescent="0.25">
      <c r="L945" s="1"/>
    </row>
    <row r="946" spans="12:12" x14ac:dyDescent="0.25">
      <c r="L946" s="1"/>
    </row>
    <row r="947" spans="12:12" x14ac:dyDescent="0.25">
      <c r="L947" s="1"/>
    </row>
    <row r="948" spans="12:12" x14ac:dyDescent="0.25">
      <c r="L948" s="1"/>
    </row>
    <row r="949" spans="12:12" x14ac:dyDescent="0.25">
      <c r="L949" s="1"/>
    </row>
    <row r="950" spans="12:12" x14ac:dyDescent="0.25">
      <c r="L950" s="1"/>
    </row>
    <row r="951" spans="12:12" x14ac:dyDescent="0.25">
      <c r="L951" s="1"/>
    </row>
    <row r="952" spans="12:12" x14ac:dyDescent="0.25">
      <c r="L952" s="1"/>
    </row>
    <row r="953" spans="12:12" x14ac:dyDescent="0.25">
      <c r="L953" s="1"/>
    </row>
    <row r="954" spans="12:12" x14ac:dyDescent="0.25">
      <c r="L954" s="1"/>
    </row>
    <row r="955" spans="12:12" x14ac:dyDescent="0.25">
      <c r="L955" s="1"/>
    </row>
    <row r="956" spans="12:12" x14ac:dyDescent="0.25">
      <c r="L956" s="1"/>
    </row>
    <row r="957" spans="12:12" x14ac:dyDescent="0.25">
      <c r="L957" s="1"/>
    </row>
    <row r="958" spans="12:12" x14ac:dyDescent="0.25">
      <c r="L958" s="1"/>
    </row>
    <row r="959" spans="12:12" x14ac:dyDescent="0.25">
      <c r="L959" s="1"/>
    </row>
    <row r="960" spans="12:12" x14ac:dyDescent="0.25">
      <c r="L960" s="1"/>
    </row>
    <row r="961" spans="12:12" x14ac:dyDescent="0.25">
      <c r="L961" s="1"/>
    </row>
    <row r="962" spans="12:12" x14ac:dyDescent="0.25">
      <c r="L962" s="1"/>
    </row>
    <row r="963" spans="12:12" x14ac:dyDescent="0.25">
      <c r="L963" s="1"/>
    </row>
    <row r="964" spans="12:12" x14ac:dyDescent="0.25">
      <c r="L964" s="1"/>
    </row>
    <row r="965" spans="12:12" x14ac:dyDescent="0.25">
      <c r="L965" s="1"/>
    </row>
    <row r="966" spans="12:12" x14ac:dyDescent="0.25">
      <c r="L966" s="1"/>
    </row>
    <row r="967" spans="12:12" x14ac:dyDescent="0.25">
      <c r="L967" s="1"/>
    </row>
    <row r="968" spans="12:12" x14ac:dyDescent="0.25">
      <c r="L968" s="1"/>
    </row>
    <row r="969" spans="12:12" x14ac:dyDescent="0.25">
      <c r="L969" s="1"/>
    </row>
    <row r="970" spans="12:12" x14ac:dyDescent="0.25">
      <c r="L970" s="1"/>
    </row>
    <row r="971" spans="12:12" x14ac:dyDescent="0.25">
      <c r="L971" s="1"/>
    </row>
    <row r="972" spans="12:12" x14ac:dyDescent="0.25">
      <c r="L972" s="1"/>
    </row>
    <row r="973" spans="12:12" x14ac:dyDescent="0.25">
      <c r="L973" s="1"/>
    </row>
    <row r="974" spans="12:12" x14ac:dyDescent="0.25">
      <c r="L974" s="1"/>
    </row>
    <row r="975" spans="12:12" x14ac:dyDescent="0.25">
      <c r="L975" s="1"/>
    </row>
    <row r="976" spans="12:12" x14ac:dyDescent="0.25">
      <c r="L976" s="1"/>
    </row>
    <row r="977" spans="12:12" x14ac:dyDescent="0.25">
      <c r="L977" s="1"/>
    </row>
    <row r="978" spans="12:12" x14ac:dyDescent="0.25">
      <c r="L978" s="1"/>
    </row>
    <row r="979" spans="12:12" x14ac:dyDescent="0.25">
      <c r="L979" s="1"/>
    </row>
    <row r="980" spans="12:12" x14ac:dyDescent="0.25">
      <c r="L980" s="1"/>
    </row>
    <row r="981" spans="12:12" x14ac:dyDescent="0.25">
      <c r="L981" s="1"/>
    </row>
    <row r="982" spans="12:12" x14ac:dyDescent="0.25">
      <c r="L982" s="1"/>
    </row>
    <row r="983" spans="12:12" x14ac:dyDescent="0.25">
      <c r="L983" s="1"/>
    </row>
    <row r="984" spans="12:12" x14ac:dyDescent="0.25">
      <c r="L984" s="1"/>
    </row>
    <row r="985" spans="12:12" x14ac:dyDescent="0.25">
      <c r="L985" s="1"/>
    </row>
    <row r="986" spans="12:12" x14ac:dyDescent="0.25">
      <c r="L986" s="1"/>
    </row>
    <row r="987" spans="12:12" x14ac:dyDescent="0.25">
      <c r="L987" s="1"/>
    </row>
    <row r="988" spans="12:12" x14ac:dyDescent="0.25">
      <c r="L988" s="1"/>
    </row>
    <row r="989" spans="12:12" x14ac:dyDescent="0.25">
      <c r="L989" s="1"/>
    </row>
    <row r="990" spans="12:12" x14ac:dyDescent="0.25">
      <c r="L990" s="1"/>
    </row>
    <row r="991" spans="12:12" x14ac:dyDescent="0.25">
      <c r="L991" s="1"/>
    </row>
    <row r="992" spans="12:12" x14ac:dyDescent="0.25">
      <c r="L992" s="1"/>
    </row>
    <row r="993" spans="12:12" x14ac:dyDescent="0.25">
      <c r="L993" s="1"/>
    </row>
    <row r="994" spans="12:12" x14ac:dyDescent="0.25">
      <c r="L994" s="1"/>
    </row>
    <row r="995" spans="12:12" x14ac:dyDescent="0.25">
      <c r="L995" s="1"/>
    </row>
    <row r="996" spans="12:12" x14ac:dyDescent="0.25">
      <c r="L996" s="1"/>
    </row>
    <row r="997" spans="12:12" x14ac:dyDescent="0.25">
      <c r="L997" s="1"/>
    </row>
    <row r="998" spans="12:12" x14ac:dyDescent="0.25">
      <c r="L998" s="1"/>
    </row>
    <row r="999" spans="12:12" x14ac:dyDescent="0.25">
      <c r="L999" s="1"/>
    </row>
    <row r="1000" spans="12:12" x14ac:dyDescent="0.25">
      <c r="L1000" s="1"/>
    </row>
    <row r="1001" spans="12:12" x14ac:dyDescent="0.25">
      <c r="L1001" s="1"/>
    </row>
    <row r="1002" spans="12:12" x14ac:dyDescent="0.25">
      <c r="L1002" s="1"/>
    </row>
    <row r="1003" spans="12:12" x14ac:dyDescent="0.25">
      <c r="L1003" s="1"/>
    </row>
    <row r="1004" spans="12:12" x14ac:dyDescent="0.25">
      <c r="L1004" s="1"/>
    </row>
    <row r="1005" spans="12:12" x14ac:dyDescent="0.25">
      <c r="L1005" s="1"/>
    </row>
    <row r="1006" spans="12:12" x14ac:dyDescent="0.25">
      <c r="L1006" s="1"/>
    </row>
    <row r="1007" spans="12:12" x14ac:dyDescent="0.25">
      <c r="L1007" s="1"/>
    </row>
    <row r="1008" spans="12:12" x14ac:dyDescent="0.25">
      <c r="L1008" s="1"/>
    </row>
    <row r="1009" spans="12:12" x14ac:dyDescent="0.25">
      <c r="L1009" s="1"/>
    </row>
    <row r="1010" spans="12:12" x14ac:dyDescent="0.25">
      <c r="L1010" s="1"/>
    </row>
    <row r="1011" spans="12:12" x14ac:dyDescent="0.25">
      <c r="L1011" s="1"/>
    </row>
    <row r="1012" spans="12:12" x14ac:dyDescent="0.25">
      <c r="L1012" s="1"/>
    </row>
    <row r="1013" spans="12:12" x14ac:dyDescent="0.25">
      <c r="L1013" s="1"/>
    </row>
    <row r="1014" spans="12:12" x14ac:dyDescent="0.25">
      <c r="L1014" s="1"/>
    </row>
    <row r="1015" spans="12:12" x14ac:dyDescent="0.25">
      <c r="L1015" s="1"/>
    </row>
    <row r="1016" spans="12:12" x14ac:dyDescent="0.25">
      <c r="L1016" s="1"/>
    </row>
    <row r="1017" spans="12:12" x14ac:dyDescent="0.25">
      <c r="L1017" s="1"/>
    </row>
    <row r="1018" spans="12:12" x14ac:dyDescent="0.25">
      <c r="L1018" s="1"/>
    </row>
    <row r="1019" spans="12:12" x14ac:dyDescent="0.25">
      <c r="L1019" s="1"/>
    </row>
    <row r="1020" spans="12:12" x14ac:dyDescent="0.25">
      <c r="L1020" s="1"/>
    </row>
    <row r="1021" spans="12:12" x14ac:dyDescent="0.25">
      <c r="L1021" s="1"/>
    </row>
    <row r="1022" spans="12:12" x14ac:dyDescent="0.25">
      <c r="L1022" s="1"/>
    </row>
    <row r="1023" spans="12:12" x14ac:dyDescent="0.25">
      <c r="L1023" s="1"/>
    </row>
    <row r="1024" spans="12:12" x14ac:dyDescent="0.25">
      <c r="L1024" s="1"/>
    </row>
    <row r="1025" spans="12:12" x14ac:dyDescent="0.25">
      <c r="L1025" s="1"/>
    </row>
    <row r="1026" spans="12:12" x14ac:dyDescent="0.25">
      <c r="L1026" s="1"/>
    </row>
    <row r="1027" spans="12:12" x14ac:dyDescent="0.25">
      <c r="L1027" s="1"/>
    </row>
    <row r="1028" spans="12:12" x14ac:dyDescent="0.25">
      <c r="L1028" s="1"/>
    </row>
    <row r="1029" spans="12:12" x14ac:dyDescent="0.25">
      <c r="L1029" s="1"/>
    </row>
    <row r="1030" spans="12:12" x14ac:dyDescent="0.25">
      <c r="L1030" s="1"/>
    </row>
    <row r="1031" spans="12:12" x14ac:dyDescent="0.25">
      <c r="L1031" s="1"/>
    </row>
    <row r="1032" spans="12:12" x14ac:dyDescent="0.25">
      <c r="L1032" s="1"/>
    </row>
    <row r="1033" spans="12:12" x14ac:dyDescent="0.25">
      <c r="L1033" s="1"/>
    </row>
    <row r="1034" spans="12:12" x14ac:dyDescent="0.25">
      <c r="L1034" s="1"/>
    </row>
    <row r="1035" spans="12:12" x14ac:dyDescent="0.25">
      <c r="L1035" s="1"/>
    </row>
    <row r="1036" spans="12:12" x14ac:dyDescent="0.25">
      <c r="L1036" s="1"/>
    </row>
    <row r="1037" spans="12:12" x14ac:dyDescent="0.25">
      <c r="L1037" s="1"/>
    </row>
    <row r="1038" spans="12:12" x14ac:dyDescent="0.25">
      <c r="L1038" s="1"/>
    </row>
    <row r="1039" spans="12:12" x14ac:dyDescent="0.25">
      <c r="L1039" s="1"/>
    </row>
    <row r="1040" spans="12:12" x14ac:dyDescent="0.25">
      <c r="L1040" s="1"/>
    </row>
    <row r="1041" spans="12:12" x14ac:dyDescent="0.25">
      <c r="L1041" s="1"/>
    </row>
    <row r="1042" spans="12:12" x14ac:dyDescent="0.25">
      <c r="L1042" s="1"/>
    </row>
    <row r="1043" spans="12:12" x14ac:dyDescent="0.25">
      <c r="L1043" s="1"/>
    </row>
    <row r="1044" spans="12:12" x14ac:dyDescent="0.25">
      <c r="L1044" s="1"/>
    </row>
    <row r="1045" spans="12:12" x14ac:dyDescent="0.25">
      <c r="L1045" s="1"/>
    </row>
    <row r="1046" spans="12:12" x14ac:dyDescent="0.25">
      <c r="L1046" s="1"/>
    </row>
    <row r="1047" spans="12:12" x14ac:dyDescent="0.25">
      <c r="L1047" s="1"/>
    </row>
    <row r="1048" spans="12:12" x14ac:dyDescent="0.25">
      <c r="L1048" s="1"/>
    </row>
    <row r="1049" spans="12:12" x14ac:dyDescent="0.25">
      <c r="L1049" s="1"/>
    </row>
    <row r="1050" spans="12:12" x14ac:dyDescent="0.25">
      <c r="L1050" s="1"/>
    </row>
    <row r="1051" spans="12:12" x14ac:dyDescent="0.25">
      <c r="L1051" s="1"/>
    </row>
    <row r="1052" spans="12:12" x14ac:dyDescent="0.25">
      <c r="L1052" s="1"/>
    </row>
    <row r="1053" spans="12:12" x14ac:dyDescent="0.25">
      <c r="L1053" s="1"/>
    </row>
    <row r="1054" spans="12:12" x14ac:dyDescent="0.25">
      <c r="L1054" s="1"/>
    </row>
    <row r="1055" spans="12:12" x14ac:dyDescent="0.25">
      <c r="L1055" s="1"/>
    </row>
    <row r="1056" spans="12:12" x14ac:dyDescent="0.25">
      <c r="L1056" s="1"/>
    </row>
    <row r="1057" spans="12:12" x14ac:dyDescent="0.25">
      <c r="L1057" s="1"/>
    </row>
    <row r="1058" spans="12:12" x14ac:dyDescent="0.25">
      <c r="L1058" s="1"/>
    </row>
    <row r="1059" spans="12:12" x14ac:dyDescent="0.25">
      <c r="L1059" s="1"/>
    </row>
    <row r="1060" spans="12:12" x14ac:dyDescent="0.25">
      <c r="L1060" s="1"/>
    </row>
    <row r="1061" spans="12:12" x14ac:dyDescent="0.25">
      <c r="L1061" s="1"/>
    </row>
    <row r="1062" spans="12:12" x14ac:dyDescent="0.25">
      <c r="L1062" s="1"/>
    </row>
    <row r="1063" spans="12:12" x14ac:dyDescent="0.25">
      <c r="L1063" s="1"/>
    </row>
    <row r="1064" spans="12:12" x14ac:dyDescent="0.25">
      <c r="L1064" s="1"/>
    </row>
    <row r="1065" spans="12:12" x14ac:dyDescent="0.25">
      <c r="L1065" s="1"/>
    </row>
    <row r="1066" spans="12:12" x14ac:dyDescent="0.25">
      <c r="L1066" s="1"/>
    </row>
    <row r="1067" spans="12:12" x14ac:dyDescent="0.25">
      <c r="L1067" s="1"/>
    </row>
    <row r="1068" spans="12:12" x14ac:dyDescent="0.25">
      <c r="L1068" s="1"/>
    </row>
    <row r="1069" spans="12:12" x14ac:dyDescent="0.25">
      <c r="L1069" s="1"/>
    </row>
    <row r="1070" spans="12:12" x14ac:dyDescent="0.25">
      <c r="L1070" s="1"/>
    </row>
    <row r="1071" spans="12:12" x14ac:dyDescent="0.25">
      <c r="L1071" s="1"/>
    </row>
    <row r="1072" spans="12:12" x14ac:dyDescent="0.25">
      <c r="L1072" s="1"/>
    </row>
    <row r="1073" spans="12:12" x14ac:dyDescent="0.25">
      <c r="L1073" s="1"/>
    </row>
    <row r="1074" spans="12:12" x14ac:dyDescent="0.25">
      <c r="L1074" s="1"/>
    </row>
    <row r="1075" spans="12:12" x14ac:dyDescent="0.25">
      <c r="L1075" s="1"/>
    </row>
    <row r="1076" spans="12:12" x14ac:dyDescent="0.25">
      <c r="L1076" s="1"/>
    </row>
    <row r="1077" spans="12:12" x14ac:dyDescent="0.25">
      <c r="L1077" s="1"/>
    </row>
    <row r="1078" spans="12:12" x14ac:dyDescent="0.25">
      <c r="L1078" s="1"/>
    </row>
    <row r="1079" spans="12:12" x14ac:dyDescent="0.25">
      <c r="L1079" s="1"/>
    </row>
    <row r="1080" spans="12:12" x14ac:dyDescent="0.25">
      <c r="L1080" s="1"/>
    </row>
    <row r="1081" spans="12:12" x14ac:dyDescent="0.25">
      <c r="L1081" s="1"/>
    </row>
    <row r="1082" spans="12:12" x14ac:dyDescent="0.25">
      <c r="L1082" s="1"/>
    </row>
    <row r="1083" spans="12:12" x14ac:dyDescent="0.25">
      <c r="L1083" s="1"/>
    </row>
    <row r="1084" spans="12:12" x14ac:dyDescent="0.25">
      <c r="L1084" s="1"/>
    </row>
    <row r="1085" spans="12:12" x14ac:dyDescent="0.25">
      <c r="L1085" s="1"/>
    </row>
    <row r="1086" spans="12:12" x14ac:dyDescent="0.25">
      <c r="L1086" s="1"/>
    </row>
    <row r="1087" spans="12:12" x14ac:dyDescent="0.25">
      <c r="L1087" s="1"/>
    </row>
    <row r="1088" spans="12:12" x14ac:dyDescent="0.25">
      <c r="L1088" s="1"/>
    </row>
    <row r="1089" spans="12:12" x14ac:dyDescent="0.25">
      <c r="L1089" s="1"/>
    </row>
    <row r="1090" spans="12:12" x14ac:dyDescent="0.25">
      <c r="L1090" s="1"/>
    </row>
    <row r="1091" spans="12:12" x14ac:dyDescent="0.25">
      <c r="L1091" s="1"/>
    </row>
    <row r="1092" spans="12:12" x14ac:dyDescent="0.25">
      <c r="L1092" s="1"/>
    </row>
    <row r="1093" spans="12:12" x14ac:dyDescent="0.25">
      <c r="L1093" s="1"/>
    </row>
    <row r="1094" spans="12:12" x14ac:dyDescent="0.25">
      <c r="L1094" s="1"/>
    </row>
    <row r="1095" spans="12:12" x14ac:dyDescent="0.25">
      <c r="L1095" s="1"/>
    </row>
    <row r="1096" spans="12:12" x14ac:dyDescent="0.25">
      <c r="L1096" s="1"/>
    </row>
    <row r="1097" spans="12:12" x14ac:dyDescent="0.25">
      <c r="L1097" s="1"/>
    </row>
    <row r="1098" spans="12:12" x14ac:dyDescent="0.25">
      <c r="L1098" s="1"/>
    </row>
    <row r="1099" spans="12:12" x14ac:dyDescent="0.25">
      <c r="L1099" s="1"/>
    </row>
    <row r="1100" spans="12:12" x14ac:dyDescent="0.25">
      <c r="L1100" s="1"/>
    </row>
    <row r="1101" spans="12:12" x14ac:dyDescent="0.25">
      <c r="L1101" s="1"/>
    </row>
    <row r="1102" spans="12:12" x14ac:dyDescent="0.25">
      <c r="L1102" s="1"/>
    </row>
    <row r="1103" spans="12:12" x14ac:dyDescent="0.25">
      <c r="L1103" s="1"/>
    </row>
    <row r="1104" spans="12:12" x14ac:dyDescent="0.25">
      <c r="L1104" s="1"/>
    </row>
    <row r="1105" spans="12:12" x14ac:dyDescent="0.25">
      <c r="L1105" s="1"/>
    </row>
    <row r="1106" spans="12:12" x14ac:dyDescent="0.25">
      <c r="L1106" s="1"/>
    </row>
    <row r="1107" spans="12:12" x14ac:dyDescent="0.25">
      <c r="L1107" s="1"/>
    </row>
    <row r="1108" spans="12:12" x14ac:dyDescent="0.25">
      <c r="L1108" s="1"/>
    </row>
    <row r="1109" spans="12:12" x14ac:dyDescent="0.25">
      <c r="L1109" s="1"/>
    </row>
    <row r="1110" spans="12:12" x14ac:dyDescent="0.25">
      <c r="L1110" s="1"/>
    </row>
    <row r="1111" spans="12:12" x14ac:dyDescent="0.25">
      <c r="L1111" s="1"/>
    </row>
    <row r="1112" spans="12:12" x14ac:dyDescent="0.25">
      <c r="L1112" s="1"/>
    </row>
    <row r="1113" spans="12:12" x14ac:dyDescent="0.25">
      <c r="L1113" s="1"/>
    </row>
    <row r="1114" spans="12:12" x14ac:dyDescent="0.25">
      <c r="L1114" s="1"/>
    </row>
    <row r="1115" spans="12:12" x14ac:dyDescent="0.25">
      <c r="L1115" s="1"/>
    </row>
    <row r="1116" spans="12:12" x14ac:dyDescent="0.25">
      <c r="L1116" s="1"/>
    </row>
    <row r="1117" spans="12:12" x14ac:dyDescent="0.25">
      <c r="L1117" s="1"/>
    </row>
    <row r="1118" spans="12:12" x14ac:dyDescent="0.25">
      <c r="L1118" s="1"/>
    </row>
    <row r="1119" spans="12:12" x14ac:dyDescent="0.25">
      <c r="L1119" s="1"/>
    </row>
    <row r="1120" spans="12:12" x14ac:dyDescent="0.25">
      <c r="L1120" s="1"/>
    </row>
    <row r="1121" spans="12:12" x14ac:dyDescent="0.25">
      <c r="L1121" s="1"/>
    </row>
    <row r="1122" spans="12:12" x14ac:dyDescent="0.25">
      <c r="L1122" s="1"/>
    </row>
    <row r="1123" spans="12:12" x14ac:dyDescent="0.25">
      <c r="L1123" s="1"/>
    </row>
    <row r="1124" spans="12:12" x14ac:dyDescent="0.25">
      <c r="L1124" s="1"/>
    </row>
    <row r="1125" spans="12:12" x14ac:dyDescent="0.25">
      <c r="L1125" s="1"/>
    </row>
    <row r="1126" spans="12:12" x14ac:dyDescent="0.25">
      <c r="L1126" s="1"/>
    </row>
    <row r="1127" spans="12:12" x14ac:dyDescent="0.25">
      <c r="L1127" s="1"/>
    </row>
    <row r="1128" spans="12:12" x14ac:dyDescent="0.25">
      <c r="L1128" s="1"/>
    </row>
    <row r="1129" spans="12:12" x14ac:dyDescent="0.25">
      <c r="L1129" s="1"/>
    </row>
    <row r="1130" spans="12:12" x14ac:dyDescent="0.25">
      <c r="L1130" s="1"/>
    </row>
    <row r="1131" spans="12:12" x14ac:dyDescent="0.25">
      <c r="L1131" s="1"/>
    </row>
    <row r="1132" spans="12:12" x14ac:dyDescent="0.25">
      <c r="L1132" s="1"/>
    </row>
    <row r="1133" spans="12:12" x14ac:dyDescent="0.25">
      <c r="L1133" s="1"/>
    </row>
    <row r="1134" spans="12:12" x14ac:dyDescent="0.25">
      <c r="L1134" s="1"/>
    </row>
    <row r="1135" spans="12:12" x14ac:dyDescent="0.25">
      <c r="L1135" s="1"/>
    </row>
    <row r="1136" spans="12:12" x14ac:dyDescent="0.25">
      <c r="L1136" s="1"/>
    </row>
    <row r="1137" spans="12:12" x14ac:dyDescent="0.25">
      <c r="L1137" s="1"/>
    </row>
    <row r="1138" spans="12:12" x14ac:dyDescent="0.25">
      <c r="L1138" s="1"/>
    </row>
    <row r="1139" spans="12:12" x14ac:dyDescent="0.25">
      <c r="L1139" s="1"/>
    </row>
    <row r="1140" spans="12:12" x14ac:dyDescent="0.25">
      <c r="L1140" s="1"/>
    </row>
    <row r="1141" spans="12:12" x14ac:dyDescent="0.25">
      <c r="L1141" s="1"/>
    </row>
    <row r="1142" spans="12:12" x14ac:dyDescent="0.25">
      <c r="L1142" s="1"/>
    </row>
    <row r="1143" spans="12:12" x14ac:dyDescent="0.25">
      <c r="L1143" s="1"/>
    </row>
    <row r="1144" spans="12:12" x14ac:dyDescent="0.25">
      <c r="L1144" s="1"/>
    </row>
    <row r="1145" spans="12:12" x14ac:dyDescent="0.25">
      <c r="L1145" s="1"/>
    </row>
    <row r="1146" spans="12:12" x14ac:dyDescent="0.25">
      <c r="L1146" s="1"/>
    </row>
    <row r="1147" spans="12:12" x14ac:dyDescent="0.25">
      <c r="L1147" s="1"/>
    </row>
    <row r="1148" spans="12:12" x14ac:dyDescent="0.25">
      <c r="L1148" s="1"/>
    </row>
    <row r="1149" spans="12:12" x14ac:dyDescent="0.25">
      <c r="L1149" s="1"/>
    </row>
    <row r="1150" spans="12:12" x14ac:dyDescent="0.25">
      <c r="L1150" s="1"/>
    </row>
    <row r="1151" spans="12:12" x14ac:dyDescent="0.25">
      <c r="L1151" s="1"/>
    </row>
    <row r="1152" spans="12:12" x14ac:dyDescent="0.25">
      <c r="L1152" s="1"/>
    </row>
    <row r="1153" spans="12:12" x14ac:dyDescent="0.25">
      <c r="L1153" s="1"/>
    </row>
    <row r="1154" spans="12:12" x14ac:dyDescent="0.25">
      <c r="L1154" s="1"/>
    </row>
    <row r="1155" spans="12:12" x14ac:dyDescent="0.25">
      <c r="L1155" s="1"/>
    </row>
    <row r="1156" spans="12:12" x14ac:dyDescent="0.25">
      <c r="L1156" s="1"/>
    </row>
    <row r="1157" spans="12:12" x14ac:dyDescent="0.25">
      <c r="L1157" s="1"/>
    </row>
    <row r="1158" spans="12:12" x14ac:dyDescent="0.25">
      <c r="L1158" s="1"/>
    </row>
    <row r="1159" spans="12:12" x14ac:dyDescent="0.25">
      <c r="L1159" s="1"/>
    </row>
    <row r="1160" spans="12:12" x14ac:dyDescent="0.25">
      <c r="L1160" s="1"/>
    </row>
    <row r="1161" spans="12:12" x14ac:dyDescent="0.25">
      <c r="L1161" s="1"/>
    </row>
    <row r="1162" spans="12:12" x14ac:dyDescent="0.25">
      <c r="L1162" s="1"/>
    </row>
    <row r="1163" spans="12:12" x14ac:dyDescent="0.25">
      <c r="L1163" s="1"/>
    </row>
    <row r="1164" spans="12:12" x14ac:dyDescent="0.25">
      <c r="L1164" s="1"/>
    </row>
    <row r="1165" spans="12:12" x14ac:dyDescent="0.25">
      <c r="L1165" s="1"/>
    </row>
    <row r="1166" spans="12:12" x14ac:dyDescent="0.25">
      <c r="L1166" s="1"/>
    </row>
    <row r="1167" spans="12:12" x14ac:dyDescent="0.25">
      <c r="L1167" s="1"/>
    </row>
    <row r="1168" spans="12:12" x14ac:dyDescent="0.25">
      <c r="L1168" s="1"/>
    </row>
    <row r="1169" spans="12:12" x14ac:dyDescent="0.25">
      <c r="L1169" s="1"/>
    </row>
    <row r="1170" spans="12:12" x14ac:dyDescent="0.25">
      <c r="L1170" s="1"/>
    </row>
    <row r="1171" spans="12:12" x14ac:dyDescent="0.25">
      <c r="L1171" s="1"/>
    </row>
    <row r="1172" spans="12:12" x14ac:dyDescent="0.25">
      <c r="L1172" s="1"/>
    </row>
    <row r="1173" spans="12:12" x14ac:dyDescent="0.25">
      <c r="L1173" s="1"/>
    </row>
    <row r="1174" spans="12:12" x14ac:dyDescent="0.25">
      <c r="L1174" s="1"/>
    </row>
    <row r="1175" spans="12:12" x14ac:dyDescent="0.25">
      <c r="L1175" s="1"/>
    </row>
    <row r="1176" spans="12:12" x14ac:dyDescent="0.25">
      <c r="L1176" s="1"/>
    </row>
    <row r="1177" spans="12:12" x14ac:dyDescent="0.25">
      <c r="L1177" s="1"/>
    </row>
    <row r="1178" spans="12:12" x14ac:dyDescent="0.25">
      <c r="L1178" s="1"/>
    </row>
    <row r="1179" spans="12:12" x14ac:dyDescent="0.25">
      <c r="L1179" s="1"/>
    </row>
    <row r="1180" spans="12:12" x14ac:dyDescent="0.25">
      <c r="L1180" s="1"/>
    </row>
    <row r="1181" spans="12:12" x14ac:dyDescent="0.25">
      <c r="L1181" s="1"/>
    </row>
    <row r="1182" spans="12:12" x14ac:dyDescent="0.25">
      <c r="L1182" s="1"/>
    </row>
    <row r="1183" spans="12:12" x14ac:dyDescent="0.25">
      <c r="L1183" s="1"/>
    </row>
    <row r="1184" spans="12:12" x14ac:dyDescent="0.25">
      <c r="L1184" s="1"/>
    </row>
    <row r="1185" spans="12:12" x14ac:dyDescent="0.25">
      <c r="L1185" s="1"/>
    </row>
    <row r="1186" spans="12:12" x14ac:dyDescent="0.25">
      <c r="L1186" s="1"/>
    </row>
    <row r="1187" spans="12:12" x14ac:dyDescent="0.25">
      <c r="L1187" s="1"/>
    </row>
    <row r="1188" spans="12:12" x14ac:dyDescent="0.25">
      <c r="L1188" s="1"/>
    </row>
    <row r="1189" spans="12:12" x14ac:dyDescent="0.25">
      <c r="L1189" s="1"/>
    </row>
    <row r="1190" spans="12:12" x14ac:dyDescent="0.25">
      <c r="L1190" s="1"/>
    </row>
    <row r="1191" spans="12:12" x14ac:dyDescent="0.25">
      <c r="L1191" s="1"/>
    </row>
    <row r="1192" spans="12:12" x14ac:dyDescent="0.25">
      <c r="L1192" s="1"/>
    </row>
    <row r="1193" spans="12:12" x14ac:dyDescent="0.25">
      <c r="L1193" s="1"/>
    </row>
    <row r="1194" spans="12:12" x14ac:dyDescent="0.25">
      <c r="L1194" s="1"/>
    </row>
    <row r="1195" spans="12:12" x14ac:dyDescent="0.25">
      <c r="L1195" s="1"/>
    </row>
    <row r="1196" spans="12:12" x14ac:dyDescent="0.25">
      <c r="L1196" s="1"/>
    </row>
    <row r="1197" spans="12:12" x14ac:dyDescent="0.25">
      <c r="L1197" s="1"/>
    </row>
    <row r="1198" spans="12:12" x14ac:dyDescent="0.25">
      <c r="L1198" s="1"/>
    </row>
    <row r="1199" spans="12:12" x14ac:dyDescent="0.25">
      <c r="L1199" s="1"/>
    </row>
    <row r="1200" spans="12:12" x14ac:dyDescent="0.25">
      <c r="L1200" s="1"/>
    </row>
    <row r="1201" spans="12:12" x14ac:dyDescent="0.25">
      <c r="L1201" s="1"/>
    </row>
    <row r="1202" spans="12:12" x14ac:dyDescent="0.25">
      <c r="L1202" s="1"/>
    </row>
    <row r="1203" spans="12:12" x14ac:dyDescent="0.25">
      <c r="L1203" s="1"/>
    </row>
    <row r="1204" spans="12:12" x14ac:dyDescent="0.25">
      <c r="L1204" s="1"/>
    </row>
    <row r="1205" spans="12:12" x14ac:dyDescent="0.25">
      <c r="L1205" s="1"/>
    </row>
    <row r="1206" spans="12:12" x14ac:dyDescent="0.25">
      <c r="L1206" s="1"/>
    </row>
    <row r="1207" spans="12:12" x14ac:dyDescent="0.25">
      <c r="L1207" s="1"/>
    </row>
    <row r="1208" spans="12:12" x14ac:dyDescent="0.25">
      <c r="L1208" s="1"/>
    </row>
    <row r="1209" spans="12:12" x14ac:dyDescent="0.25">
      <c r="L1209" s="1"/>
    </row>
    <row r="1210" spans="12:12" x14ac:dyDescent="0.25">
      <c r="L1210" s="1"/>
    </row>
    <row r="1211" spans="12:12" x14ac:dyDescent="0.25">
      <c r="L1211" s="1"/>
    </row>
    <row r="1212" spans="12:12" x14ac:dyDescent="0.25">
      <c r="L1212" s="1"/>
    </row>
    <row r="1213" spans="12:12" x14ac:dyDescent="0.25">
      <c r="L1213" s="1"/>
    </row>
    <row r="1214" spans="12:12" x14ac:dyDescent="0.25">
      <c r="L1214" s="1"/>
    </row>
    <row r="1215" spans="12:12" x14ac:dyDescent="0.25">
      <c r="L1215" s="1"/>
    </row>
    <row r="1216" spans="12:12" x14ac:dyDescent="0.25">
      <c r="L1216" s="1"/>
    </row>
    <row r="1217" spans="12:12" x14ac:dyDescent="0.25">
      <c r="L1217" s="1"/>
    </row>
    <row r="1218" spans="12:12" x14ac:dyDescent="0.25">
      <c r="L1218" s="1"/>
    </row>
    <row r="1219" spans="12:12" x14ac:dyDescent="0.25">
      <c r="L1219" s="1"/>
    </row>
    <row r="1220" spans="12:12" x14ac:dyDescent="0.25">
      <c r="L1220" s="1"/>
    </row>
    <row r="1221" spans="12:12" x14ac:dyDescent="0.25">
      <c r="L1221" s="1"/>
    </row>
    <row r="1222" spans="12:12" x14ac:dyDescent="0.25">
      <c r="L1222" s="1"/>
    </row>
    <row r="1223" spans="12:12" x14ac:dyDescent="0.25">
      <c r="L1223" s="1"/>
    </row>
    <row r="1224" spans="12:12" x14ac:dyDescent="0.25">
      <c r="L1224" s="1"/>
    </row>
    <row r="1225" spans="12:12" x14ac:dyDescent="0.25">
      <c r="L1225" s="1"/>
    </row>
    <row r="1226" spans="12:12" x14ac:dyDescent="0.25">
      <c r="L1226" s="1"/>
    </row>
    <row r="1227" spans="12:12" x14ac:dyDescent="0.25">
      <c r="L1227" s="1"/>
    </row>
    <row r="1228" spans="12:12" x14ac:dyDescent="0.25">
      <c r="L1228" s="1"/>
    </row>
    <row r="1229" spans="12:12" x14ac:dyDescent="0.25">
      <c r="L1229" s="1"/>
    </row>
    <row r="1230" spans="12:12" x14ac:dyDescent="0.25">
      <c r="L1230" s="1"/>
    </row>
    <row r="1231" spans="12:12" x14ac:dyDescent="0.25">
      <c r="L1231" s="1"/>
    </row>
    <row r="1232" spans="12:12" x14ac:dyDescent="0.25">
      <c r="L1232" s="1"/>
    </row>
    <row r="1233" spans="12:12" x14ac:dyDescent="0.25">
      <c r="L1233" s="1"/>
    </row>
    <row r="1234" spans="12:12" x14ac:dyDescent="0.25">
      <c r="L1234" s="1"/>
    </row>
    <row r="1235" spans="12:12" x14ac:dyDescent="0.25">
      <c r="L1235" s="1"/>
    </row>
    <row r="1236" spans="12:12" x14ac:dyDescent="0.25">
      <c r="L1236" s="1"/>
    </row>
    <row r="1237" spans="12:12" x14ac:dyDescent="0.25">
      <c r="L1237" s="1"/>
    </row>
    <row r="1238" spans="12:12" x14ac:dyDescent="0.25">
      <c r="L1238" s="1"/>
    </row>
    <row r="1239" spans="12:12" x14ac:dyDescent="0.25">
      <c r="L1239" s="1"/>
    </row>
    <row r="1240" spans="12:12" x14ac:dyDescent="0.25">
      <c r="L1240" s="1"/>
    </row>
    <row r="1241" spans="12:12" x14ac:dyDescent="0.25">
      <c r="L1241" s="1"/>
    </row>
    <row r="1242" spans="12:12" x14ac:dyDescent="0.25">
      <c r="L1242" s="1"/>
    </row>
    <row r="1243" spans="12:12" x14ac:dyDescent="0.25">
      <c r="L1243" s="1"/>
    </row>
    <row r="1244" spans="12:12" x14ac:dyDescent="0.25">
      <c r="L1244" s="1"/>
    </row>
    <row r="1245" spans="12:12" x14ac:dyDescent="0.25">
      <c r="L1245" s="1"/>
    </row>
    <row r="1246" spans="12:12" x14ac:dyDescent="0.25">
      <c r="L1246" s="1"/>
    </row>
    <row r="1247" spans="12:12" x14ac:dyDescent="0.25">
      <c r="L1247" s="1"/>
    </row>
    <row r="1248" spans="12:12" x14ac:dyDescent="0.25">
      <c r="L1248" s="1"/>
    </row>
    <row r="1249" spans="12:12" x14ac:dyDescent="0.25">
      <c r="L1249" s="1"/>
    </row>
    <row r="1250" spans="12:12" x14ac:dyDescent="0.25">
      <c r="L1250" s="1"/>
    </row>
    <row r="1251" spans="12:12" x14ac:dyDescent="0.25">
      <c r="L1251" s="1"/>
    </row>
    <row r="1252" spans="12:12" x14ac:dyDescent="0.25">
      <c r="L1252" s="1"/>
    </row>
    <row r="1253" spans="12:12" x14ac:dyDescent="0.25">
      <c r="L1253" s="1"/>
    </row>
    <row r="1254" spans="12:12" x14ac:dyDescent="0.25">
      <c r="L1254" s="1"/>
    </row>
    <row r="1255" spans="12:12" x14ac:dyDescent="0.25">
      <c r="L1255" s="1"/>
    </row>
    <row r="1256" spans="12:12" x14ac:dyDescent="0.25">
      <c r="L1256" s="1"/>
    </row>
    <row r="1257" spans="12:12" x14ac:dyDescent="0.25">
      <c r="L1257" s="1"/>
    </row>
    <row r="1258" spans="12:12" x14ac:dyDescent="0.25">
      <c r="L1258" s="1"/>
    </row>
    <row r="1259" spans="12:12" x14ac:dyDescent="0.25">
      <c r="L1259" s="1"/>
    </row>
    <row r="1260" spans="12:12" x14ac:dyDescent="0.25">
      <c r="L1260" s="1"/>
    </row>
    <row r="1261" spans="12:12" x14ac:dyDescent="0.25">
      <c r="L1261" s="1"/>
    </row>
    <row r="1262" spans="12:12" x14ac:dyDescent="0.25">
      <c r="L1262" s="1"/>
    </row>
    <row r="1263" spans="12:12" x14ac:dyDescent="0.25">
      <c r="L1263" s="1"/>
    </row>
    <row r="1264" spans="12:12" x14ac:dyDescent="0.25">
      <c r="L1264" s="1"/>
    </row>
    <row r="1265" spans="12:12" x14ac:dyDescent="0.25">
      <c r="L1265" s="1"/>
    </row>
  </sheetData>
  <sheetProtection algorithmName="SHA-512" hashValue="US8JZQRjSDp+BV1MscUUsz3WYX1I7HPP7I4Vu3klVU16GIno/Ux+kFlKpNm0AqQf5AHG1iH4axcOtIwxQo4lGA==" saltValue="XLcKUEt7S6YLQM6onGTXSA==" spinCount="100000" sheet="1" objects="1" scenarios="1"/>
  <mergeCells count="18">
    <mergeCell ref="C30:K30"/>
    <mergeCell ref="C31:K31"/>
    <mergeCell ref="C25:K25"/>
    <mergeCell ref="C26:K26"/>
    <mergeCell ref="C27:K27"/>
    <mergeCell ref="C28:K28"/>
    <mergeCell ref="C29:K29"/>
    <mergeCell ref="B8:C8"/>
    <mergeCell ref="B7:C7"/>
    <mergeCell ref="B5:C5"/>
    <mergeCell ref="B17:C17"/>
    <mergeCell ref="B1:C1"/>
    <mergeCell ref="B18:C18"/>
    <mergeCell ref="C22:J22"/>
    <mergeCell ref="C24:J24"/>
    <mergeCell ref="C20:K20"/>
    <mergeCell ref="C21:K21"/>
    <mergeCell ref="C23:K23"/>
  </mergeCells>
  <phoneticPr fontId="2" type="noConversion"/>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9A470-FBE5-49FB-80F4-930517FA4490}">
  <sheetPr>
    <tabColor rgb="FF8FBFB3"/>
  </sheetPr>
  <dimension ref="A1:T24"/>
  <sheetViews>
    <sheetView zoomScaleNormal="100" workbookViewId="0"/>
  </sheetViews>
  <sheetFormatPr defaultColWidth="9.140625" defaultRowHeight="15" x14ac:dyDescent="0.25"/>
  <cols>
    <col min="1" max="1" width="2" style="1" customWidth="1"/>
    <col min="2" max="2" width="3" style="1" customWidth="1"/>
    <col min="3" max="3" width="37" style="1" customWidth="1"/>
    <col min="4" max="4" width="18" style="1" customWidth="1"/>
    <col min="5" max="5" width="11.42578125" style="1" customWidth="1"/>
    <col min="6" max="6" width="9.140625" style="1"/>
    <col min="7" max="7" width="9" style="1" customWidth="1"/>
    <col min="8" max="8" width="8.42578125" style="1" customWidth="1"/>
    <col min="9" max="9" width="9.28515625" style="1" customWidth="1"/>
    <col min="10" max="11" width="8.28515625" style="1" customWidth="1"/>
    <col min="12" max="12" width="4" style="1" customWidth="1"/>
    <col min="13" max="13" width="9.140625" style="1" customWidth="1"/>
    <col min="14" max="14" width="15.85546875" style="1" customWidth="1"/>
    <col min="15" max="16384" width="9.140625" style="1"/>
  </cols>
  <sheetData>
    <row r="1" spans="1:20" ht="32.25" x14ac:dyDescent="0.25">
      <c r="B1" s="2" t="s">
        <v>63</v>
      </c>
      <c r="C1" s="2"/>
    </row>
    <row r="2" spans="1:20" ht="14.25" customHeight="1" x14ac:dyDescent="0.25">
      <c r="B2" s="9"/>
      <c r="C2" s="9"/>
      <c r="D2" s="9"/>
      <c r="E2" s="9"/>
      <c r="F2" s="9"/>
      <c r="G2" s="9"/>
      <c r="H2" s="9"/>
      <c r="I2" s="9"/>
      <c r="J2" s="9"/>
      <c r="K2" s="73"/>
      <c r="L2" s="7"/>
    </row>
    <row r="3" spans="1:20" x14ac:dyDescent="0.25">
      <c r="A3" s="7"/>
      <c r="B3" s="214" t="s">
        <v>37</v>
      </c>
      <c r="C3" s="214"/>
      <c r="D3" s="214" t="s">
        <v>38</v>
      </c>
      <c r="E3" s="214">
        <v>2019</v>
      </c>
      <c r="F3" s="214">
        <v>2020</v>
      </c>
      <c r="G3" s="214">
        <v>2021</v>
      </c>
      <c r="H3" s="214">
        <v>2022</v>
      </c>
      <c r="I3" s="214">
        <v>2023</v>
      </c>
      <c r="J3" s="214">
        <v>2024</v>
      </c>
      <c r="K3" s="215">
        <v>2025</v>
      </c>
      <c r="L3" s="83"/>
      <c r="T3" s="21"/>
    </row>
    <row r="4" spans="1:20" x14ac:dyDescent="0.25">
      <c r="B4" s="453" t="s">
        <v>64</v>
      </c>
      <c r="C4" s="454"/>
      <c r="D4" s="17" t="s">
        <v>65</v>
      </c>
      <c r="E4" s="15">
        <v>5819</v>
      </c>
      <c r="F4" s="15">
        <v>5155</v>
      </c>
      <c r="G4" s="15">
        <v>5260</v>
      </c>
      <c r="H4" s="15">
        <v>5538</v>
      </c>
      <c r="I4" s="15">
        <v>6417</v>
      </c>
      <c r="J4" s="15">
        <v>6342</v>
      </c>
      <c r="K4" s="33">
        <v>6289.600111012116</v>
      </c>
      <c r="L4" s="7"/>
      <c r="M4" s="21"/>
      <c r="P4" s="22"/>
      <c r="Q4" s="22"/>
      <c r="R4" s="22"/>
      <c r="S4" s="22"/>
    </row>
    <row r="5" spans="1:20" x14ac:dyDescent="0.25">
      <c r="B5" s="19"/>
      <c r="C5" s="120"/>
      <c r="D5" s="17" t="s">
        <v>66</v>
      </c>
      <c r="E5" s="15">
        <v>1616</v>
      </c>
      <c r="F5" s="15">
        <v>1432</v>
      </c>
      <c r="G5" s="15">
        <v>1461</v>
      </c>
      <c r="H5" s="15">
        <v>1538</v>
      </c>
      <c r="I5" s="15">
        <v>1782</v>
      </c>
      <c r="J5" s="15">
        <v>1762</v>
      </c>
      <c r="K5" s="33">
        <v>1747.11114194781</v>
      </c>
      <c r="L5" s="7"/>
      <c r="M5" s="21"/>
      <c r="P5" s="22"/>
      <c r="Q5" s="22"/>
      <c r="R5" s="22"/>
      <c r="S5" s="22"/>
    </row>
    <row r="6" spans="1:20" x14ac:dyDescent="0.25">
      <c r="B6" s="453" t="s">
        <v>67</v>
      </c>
      <c r="C6" s="454"/>
      <c r="D6" s="6" t="s">
        <v>65</v>
      </c>
      <c r="E6" s="6">
        <v>659</v>
      </c>
      <c r="F6" s="128">
        <v>445</v>
      </c>
      <c r="G6" s="128">
        <v>476</v>
      </c>
      <c r="H6" s="128">
        <v>555</v>
      </c>
      <c r="I6" s="128">
        <v>603</v>
      </c>
      <c r="J6" s="128">
        <v>668</v>
      </c>
      <c r="K6" s="218">
        <v>588.16142508646442</v>
      </c>
      <c r="L6" s="7"/>
      <c r="M6" s="21"/>
      <c r="P6" s="22"/>
      <c r="Q6" s="22"/>
      <c r="R6" s="22"/>
      <c r="S6" s="22"/>
    </row>
    <row r="7" spans="1:20" x14ac:dyDescent="0.25">
      <c r="B7" s="19"/>
      <c r="C7" s="120"/>
      <c r="D7" s="17" t="s">
        <v>66</v>
      </c>
      <c r="E7" s="17">
        <v>183</v>
      </c>
      <c r="F7" s="15">
        <v>124</v>
      </c>
      <c r="G7" s="15">
        <v>132</v>
      </c>
      <c r="H7" s="15">
        <v>154</v>
      </c>
      <c r="I7" s="15">
        <v>168</v>
      </c>
      <c r="J7" s="15">
        <v>186</v>
      </c>
      <c r="K7" s="33">
        <v>163.378173635129</v>
      </c>
      <c r="L7" s="7"/>
      <c r="M7" s="21"/>
      <c r="P7" s="22"/>
      <c r="Q7" s="22"/>
      <c r="R7" s="22"/>
      <c r="S7" s="22"/>
    </row>
    <row r="8" spans="1:20" x14ac:dyDescent="0.25">
      <c r="B8" s="6"/>
      <c r="C8" s="130" t="s">
        <v>68</v>
      </c>
      <c r="D8" s="6" t="s">
        <v>69</v>
      </c>
      <c r="E8" s="139">
        <v>0.10100000000000001</v>
      </c>
      <c r="F8" s="139">
        <v>0.08</v>
      </c>
      <c r="G8" s="139">
        <v>8.5000000000000006E-2</v>
      </c>
      <c r="H8" s="139">
        <v>9.4E-2</v>
      </c>
      <c r="I8" s="208">
        <v>8.5000000000000006E-2</v>
      </c>
      <c r="J8" s="139">
        <v>8.8999999999999996E-2</v>
      </c>
      <c r="K8" s="219">
        <v>8.1450518045306994E-2</v>
      </c>
      <c r="L8" s="7"/>
    </row>
    <row r="9" spans="1:20" x14ac:dyDescent="0.25">
      <c r="B9" s="6"/>
      <c r="C9" s="130" t="s">
        <v>70</v>
      </c>
      <c r="D9" s="6" t="s">
        <v>69</v>
      </c>
      <c r="E9" s="139">
        <v>0.01</v>
      </c>
      <c r="F9" s="139">
        <v>5.0000000000000001E-3</v>
      </c>
      <c r="G9" s="139">
        <v>5.0000000000000001E-3</v>
      </c>
      <c r="H9" s="139">
        <v>5.0000000000000001E-3</v>
      </c>
      <c r="I9" s="208">
        <v>5.0000000000000001E-3</v>
      </c>
      <c r="J9" s="139">
        <v>1.0999999999999999E-2</v>
      </c>
      <c r="K9" s="219">
        <v>5.8968297042111565E-3</v>
      </c>
      <c r="L9" s="7"/>
    </row>
    <row r="10" spans="1:20" ht="16.5" customHeight="1" x14ac:dyDescent="0.25">
      <c r="B10" s="6"/>
      <c r="C10" s="130" t="s">
        <v>71</v>
      </c>
      <c r="D10" s="6" t="s">
        <v>69</v>
      </c>
      <c r="E10" s="139">
        <v>2E-3</v>
      </c>
      <c r="F10" s="139">
        <v>2E-3</v>
      </c>
      <c r="G10" s="139">
        <v>1E-3</v>
      </c>
      <c r="H10" s="139">
        <v>2E-3</v>
      </c>
      <c r="I10" s="208">
        <v>4.0000000000000001E-3</v>
      </c>
      <c r="J10" s="139">
        <v>5.0000000000000001E-3</v>
      </c>
      <c r="K10" s="219">
        <v>6.1659781703104965E-3</v>
      </c>
      <c r="L10" s="7"/>
    </row>
    <row r="11" spans="1:20" x14ac:dyDescent="0.25">
      <c r="B11" s="459" t="s">
        <v>698</v>
      </c>
      <c r="C11" s="460"/>
      <c r="D11" s="6" t="s">
        <v>65</v>
      </c>
      <c r="E11" s="128">
        <v>5160</v>
      </c>
      <c r="F11" s="128">
        <v>4711</v>
      </c>
      <c r="G11" s="128">
        <v>4784</v>
      </c>
      <c r="H11" s="128">
        <v>4983</v>
      </c>
      <c r="I11" s="128">
        <v>5813</v>
      </c>
      <c r="J11" s="128">
        <v>5674</v>
      </c>
      <c r="K11" s="218">
        <v>5701.4386859256483</v>
      </c>
      <c r="L11" s="7"/>
    </row>
    <row r="12" spans="1:20" x14ac:dyDescent="0.25">
      <c r="B12" s="19"/>
      <c r="C12" s="121"/>
      <c r="D12" s="17" t="s">
        <v>66</v>
      </c>
      <c r="E12" s="15">
        <v>1433</v>
      </c>
      <c r="F12" s="15">
        <v>1309</v>
      </c>
      <c r="G12" s="15">
        <v>1329</v>
      </c>
      <c r="H12" s="15">
        <v>1384</v>
      </c>
      <c r="I12" s="15">
        <v>1615</v>
      </c>
      <c r="J12" s="15">
        <v>1576</v>
      </c>
      <c r="K12" s="33">
        <v>1583.73296831268</v>
      </c>
      <c r="L12" s="7"/>
      <c r="M12" s="21"/>
      <c r="P12" s="22"/>
      <c r="Q12" s="22"/>
      <c r="R12" s="22"/>
      <c r="S12" s="22"/>
    </row>
    <row r="13" spans="1:20" x14ac:dyDescent="0.25">
      <c r="B13" s="6"/>
      <c r="C13" s="130" t="s">
        <v>72</v>
      </c>
      <c r="D13" s="6" t="s">
        <v>69</v>
      </c>
      <c r="E13" s="139">
        <v>0.77300000000000002</v>
      </c>
      <c r="F13" s="139">
        <v>0.76200000000000001</v>
      </c>
      <c r="G13" s="139">
        <v>0.77300000000000002</v>
      </c>
      <c r="H13" s="139">
        <v>0.76</v>
      </c>
      <c r="I13" s="139">
        <v>0.78</v>
      </c>
      <c r="J13" s="139">
        <v>0.83</v>
      </c>
      <c r="K13" s="219">
        <v>0.84032697893582353</v>
      </c>
      <c r="L13" s="7"/>
    </row>
    <row r="14" spans="1:20" ht="20.25" customHeight="1" x14ac:dyDescent="0.25">
      <c r="B14" s="4"/>
      <c r="C14" s="45" t="s">
        <v>73</v>
      </c>
      <c r="D14" s="17" t="s">
        <v>69</v>
      </c>
      <c r="E14" s="141">
        <v>0.114</v>
      </c>
      <c r="F14" s="209">
        <v>0.152</v>
      </c>
      <c r="G14" s="209">
        <v>0.15</v>
      </c>
      <c r="H14" s="209">
        <v>0.13400000000000001</v>
      </c>
      <c r="I14" s="209">
        <v>0.126</v>
      </c>
      <c r="J14" s="325" t="s">
        <v>699</v>
      </c>
      <c r="K14" s="220">
        <v>6.6159695144346359E-2</v>
      </c>
    </row>
    <row r="15" spans="1:20" x14ac:dyDescent="0.25">
      <c r="B15" s="457" t="s">
        <v>74</v>
      </c>
      <c r="C15" s="458"/>
      <c r="D15" s="17" t="s">
        <v>75</v>
      </c>
      <c r="E15" s="209">
        <v>0.02</v>
      </c>
      <c r="F15" s="209">
        <v>3.2000000000000001E-2</v>
      </c>
      <c r="G15" s="209">
        <v>4.2999999999999997E-2</v>
      </c>
      <c r="H15" s="209">
        <v>0.05</v>
      </c>
      <c r="I15" s="209">
        <v>5.1999999999999998E-2</v>
      </c>
      <c r="J15" s="210">
        <v>7.2999999999999995E-2</v>
      </c>
      <c r="K15" s="221" t="s">
        <v>700</v>
      </c>
    </row>
    <row r="16" spans="1:20" ht="25.5" customHeight="1" x14ac:dyDescent="0.25">
      <c r="B16" s="455" t="s">
        <v>701</v>
      </c>
      <c r="C16" s="456"/>
      <c r="D16" s="87" t="s">
        <v>76</v>
      </c>
      <c r="E16" s="87">
        <v>100.7</v>
      </c>
      <c r="F16" s="194">
        <v>82.7</v>
      </c>
      <c r="G16" s="194">
        <v>84.1</v>
      </c>
      <c r="H16" s="194">
        <v>85.9</v>
      </c>
      <c r="I16" s="194">
        <v>87.2</v>
      </c>
      <c r="J16" s="194">
        <v>89.6</v>
      </c>
      <c r="K16" s="222">
        <v>84.992946187232462</v>
      </c>
    </row>
    <row r="17" spans="2:11" ht="13.5" customHeight="1" x14ac:dyDescent="0.25">
      <c r="B17" s="11"/>
      <c r="C17" s="12"/>
      <c r="D17" s="11"/>
      <c r="E17" s="11"/>
      <c r="F17" s="11"/>
      <c r="G17" s="11"/>
      <c r="H17" s="11"/>
      <c r="I17" s="11"/>
      <c r="J17" s="11"/>
      <c r="K17" s="11"/>
    </row>
    <row r="18" spans="2:11" ht="13.5" customHeight="1" x14ac:dyDescent="0.25">
      <c r="B18" s="207" t="s">
        <v>48</v>
      </c>
      <c r="C18" s="406" t="s">
        <v>77</v>
      </c>
      <c r="D18" s="407"/>
      <c r="E18" s="407"/>
      <c r="F18" s="407"/>
      <c r="G18" s="407"/>
      <c r="H18" s="407"/>
      <c r="I18" s="407"/>
      <c r="J18" s="407"/>
      <c r="K18" s="408"/>
    </row>
    <row r="19" spans="2:11" ht="13.5" customHeight="1" x14ac:dyDescent="0.25">
      <c r="B19" s="207" t="s">
        <v>50</v>
      </c>
      <c r="C19" s="406" t="s">
        <v>78</v>
      </c>
      <c r="D19" s="407"/>
      <c r="E19" s="407"/>
      <c r="F19" s="407"/>
      <c r="G19" s="407"/>
      <c r="H19" s="407"/>
      <c r="I19" s="407"/>
      <c r="J19" s="407"/>
      <c r="K19" s="408"/>
    </row>
    <row r="20" spans="2:11" ht="36.75" customHeight="1" x14ac:dyDescent="0.25">
      <c r="B20" s="207" t="s">
        <v>51</v>
      </c>
      <c r="C20" s="409" t="s">
        <v>705</v>
      </c>
      <c r="D20" s="410"/>
      <c r="E20" s="410"/>
      <c r="F20" s="410"/>
      <c r="G20" s="410"/>
      <c r="H20" s="410"/>
      <c r="I20" s="410"/>
      <c r="J20" s="410"/>
      <c r="K20" s="411"/>
    </row>
    <row r="21" spans="2:11" ht="34.5" customHeight="1" x14ac:dyDescent="0.25">
      <c r="B21" s="207" t="s">
        <v>53</v>
      </c>
      <c r="C21" s="409" t="s">
        <v>79</v>
      </c>
      <c r="D21" s="410"/>
      <c r="E21" s="410"/>
      <c r="F21" s="410"/>
      <c r="G21" s="410"/>
      <c r="H21" s="410"/>
      <c r="I21" s="410"/>
      <c r="J21" s="410"/>
      <c r="K21" s="411"/>
    </row>
    <row r="22" spans="2:11" x14ac:dyDescent="0.25">
      <c r="C22" s="104"/>
      <c r="D22" s="104"/>
      <c r="E22" s="104"/>
      <c r="F22" s="104"/>
      <c r="G22" s="104"/>
      <c r="H22" s="104"/>
      <c r="I22" s="104"/>
      <c r="J22" s="104"/>
      <c r="K22" s="104"/>
    </row>
    <row r="23" spans="2:11" x14ac:dyDescent="0.25">
      <c r="C23" s="102"/>
      <c r="D23" s="102"/>
      <c r="E23" s="102"/>
      <c r="F23" s="102"/>
      <c r="G23" s="102"/>
      <c r="H23" s="102"/>
      <c r="I23" s="102"/>
      <c r="J23" s="102"/>
      <c r="K23" s="102"/>
    </row>
    <row r="24" spans="2:11" x14ac:dyDescent="0.25">
      <c r="C24" s="102"/>
      <c r="D24" s="102"/>
      <c r="E24" s="102"/>
      <c r="F24" s="102"/>
      <c r="G24" s="102"/>
      <c r="H24" s="102"/>
      <c r="I24" s="102"/>
      <c r="J24" s="102"/>
      <c r="K24" s="102"/>
    </row>
  </sheetData>
  <sheetProtection algorithmName="SHA-512" hashValue="5uXwTolw7D5tVX8914vYV47n0JyMy4NEcYhYxMOLPZtI4z0gfoxxczXcyNVFT9diccuWyJsOFcG7bCPhr7dwZg==" saltValue="T6+VWso9dKwalkvOcpZFiw==" spinCount="100000" sheet="1" objects="1" scenarios="1"/>
  <mergeCells count="9">
    <mergeCell ref="C18:K18"/>
    <mergeCell ref="C19:K19"/>
    <mergeCell ref="C20:K20"/>
    <mergeCell ref="C21:K21"/>
    <mergeCell ref="B4:C4"/>
    <mergeCell ref="B16:C16"/>
    <mergeCell ref="B15:C15"/>
    <mergeCell ref="B11:C11"/>
    <mergeCell ref="B6:C6"/>
  </mergeCells>
  <phoneticPr fontId="2" type="noConversion"/>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6C9D6-06F6-4493-8D01-65B4A5208BA4}">
  <sheetPr>
    <tabColor rgb="FF8FBFB3"/>
  </sheetPr>
  <dimension ref="A1:T20"/>
  <sheetViews>
    <sheetView zoomScaleNormal="100" workbookViewId="0"/>
  </sheetViews>
  <sheetFormatPr defaultColWidth="9.140625" defaultRowHeight="15" x14ac:dyDescent="0.25"/>
  <cols>
    <col min="1" max="1" width="2" style="1" customWidth="1"/>
    <col min="2" max="2" width="2.5703125" style="1" customWidth="1"/>
    <col min="3" max="3" width="31" style="1" customWidth="1"/>
    <col min="4" max="4" width="29.7109375" style="1" customWidth="1"/>
    <col min="5" max="5" width="9.7109375" style="1" customWidth="1"/>
    <col min="6" max="6" width="9.140625" style="1" customWidth="1"/>
    <col min="7" max="7" width="9" style="1" customWidth="1"/>
    <col min="8" max="8" width="8.42578125" style="1" customWidth="1"/>
    <col min="9" max="9" width="9.28515625" style="1" customWidth="1"/>
    <col min="10" max="11" width="8.28515625" style="1" customWidth="1"/>
    <col min="12" max="12" width="4" style="1" customWidth="1"/>
    <col min="13" max="13" width="9.140625" style="1" customWidth="1"/>
    <col min="14" max="14" width="15.85546875" style="1" customWidth="1"/>
    <col min="15" max="16384" width="9.140625" style="1"/>
  </cols>
  <sheetData>
    <row r="1" spans="1:20" ht="32.25" x14ac:dyDescent="0.25">
      <c r="B1" s="2" t="s">
        <v>80</v>
      </c>
      <c r="C1" s="2"/>
    </row>
    <row r="2" spans="1:20" x14ac:dyDescent="0.25">
      <c r="B2" s="9"/>
      <c r="C2" s="9"/>
      <c r="D2" s="9"/>
      <c r="E2" s="9"/>
      <c r="F2" s="9"/>
      <c r="G2" s="9"/>
      <c r="H2" s="9"/>
      <c r="I2" s="9"/>
      <c r="J2" s="9"/>
      <c r="K2" s="73"/>
      <c r="L2" s="7"/>
    </row>
    <row r="3" spans="1:20" x14ac:dyDescent="0.25">
      <c r="A3" s="7"/>
      <c r="B3" s="214" t="s">
        <v>37</v>
      </c>
      <c r="C3" s="214"/>
      <c r="D3" s="214" t="s">
        <v>38</v>
      </c>
      <c r="E3" s="214">
        <v>2019</v>
      </c>
      <c r="F3" s="214">
        <v>2020</v>
      </c>
      <c r="G3" s="214">
        <v>2021</v>
      </c>
      <c r="H3" s="214">
        <v>2022</v>
      </c>
      <c r="I3" s="214">
        <v>2023</v>
      </c>
      <c r="J3" s="214">
        <v>2024</v>
      </c>
      <c r="K3" s="215">
        <v>2025</v>
      </c>
      <c r="L3" s="83"/>
      <c r="T3" s="21"/>
    </row>
    <row r="4" spans="1:20" x14ac:dyDescent="0.25">
      <c r="B4" s="18" t="s">
        <v>81</v>
      </c>
      <c r="C4" s="10"/>
      <c r="D4" s="10" t="s">
        <v>82</v>
      </c>
      <c r="E4" s="10">
        <v>13.7</v>
      </c>
      <c r="F4" s="137">
        <v>11.3</v>
      </c>
      <c r="G4" s="137">
        <v>12</v>
      </c>
      <c r="H4" s="137">
        <v>12.4</v>
      </c>
      <c r="I4" s="137">
        <v>14.9</v>
      </c>
      <c r="J4" s="137">
        <v>15.6</v>
      </c>
      <c r="K4" s="225">
        <v>16.7</v>
      </c>
      <c r="L4" s="7"/>
      <c r="M4" s="21"/>
      <c r="P4" s="22"/>
      <c r="Q4" s="22"/>
      <c r="R4" s="22"/>
      <c r="S4" s="22"/>
    </row>
    <row r="5" spans="1:20" x14ac:dyDescent="0.25">
      <c r="B5" s="4"/>
      <c r="C5" t="s">
        <v>702</v>
      </c>
      <c r="D5" s="4" t="s">
        <v>83</v>
      </c>
      <c r="E5" s="134">
        <v>0.99299999999999999</v>
      </c>
      <c r="F5" s="134">
        <v>0.996</v>
      </c>
      <c r="G5" s="134">
        <v>0.996</v>
      </c>
      <c r="H5" s="138">
        <v>0.99</v>
      </c>
      <c r="I5" s="139">
        <v>0.98899999999999999</v>
      </c>
      <c r="J5" s="134">
        <v>0.97899999999999998</v>
      </c>
      <c r="K5" s="226">
        <v>0.96599999999999997</v>
      </c>
      <c r="L5" s="7"/>
    </row>
    <row r="6" spans="1:20" x14ac:dyDescent="0.25">
      <c r="B6" s="4"/>
      <c r="C6" s="5" t="s">
        <v>84</v>
      </c>
      <c r="D6" s="4" t="s">
        <v>83</v>
      </c>
      <c r="E6" s="140">
        <v>4.0000000000000002E-4</v>
      </c>
      <c r="F6" s="140">
        <v>1E-4</v>
      </c>
      <c r="G6" s="140">
        <v>1E-4</v>
      </c>
      <c r="H6" s="140">
        <v>1E-4</v>
      </c>
      <c r="I6" s="140">
        <v>1E-4</v>
      </c>
      <c r="J6" s="140">
        <v>1E-4</v>
      </c>
      <c r="K6" s="227">
        <v>5.0000000000000001E-4</v>
      </c>
      <c r="L6" s="7"/>
    </row>
    <row r="7" spans="1:20" x14ac:dyDescent="0.25">
      <c r="B7" s="4"/>
      <c r="C7" t="s">
        <v>703</v>
      </c>
      <c r="D7" s="4" t="s">
        <v>83</v>
      </c>
      <c r="E7" s="134">
        <v>6.0000000000000001E-3</v>
      </c>
      <c r="F7" s="134">
        <v>4.0000000000000001E-3</v>
      </c>
      <c r="G7" s="134">
        <v>4.0000000000000001E-3</v>
      </c>
      <c r="H7" s="134">
        <v>0.01</v>
      </c>
      <c r="I7" s="134">
        <v>1.0999999999999999E-2</v>
      </c>
      <c r="J7" s="134">
        <v>2.1000000000000001E-2</v>
      </c>
      <c r="K7" s="226">
        <v>3.4000000000000002E-2</v>
      </c>
      <c r="L7" s="58"/>
    </row>
    <row r="8" spans="1:20" x14ac:dyDescent="0.25">
      <c r="B8" s="3" t="s">
        <v>85</v>
      </c>
      <c r="C8" s="5"/>
      <c r="D8" s="10" t="s">
        <v>82</v>
      </c>
      <c r="E8" s="165">
        <v>0.9</v>
      </c>
      <c r="F8" s="166">
        <v>0.42</v>
      </c>
      <c r="G8" s="166">
        <v>0.19</v>
      </c>
      <c r="H8" s="166">
        <v>0.36</v>
      </c>
      <c r="I8" s="166">
        <v>0.56999999999999995</v>
      </c>
      <c r="J8" s="166">
        <v>0.71</v>
      </c>
      <c r="K8" s="228">
        <v>0.99</v>
      </c>
      <c r="L8" s="7"/>
    </row>
    <row r="9" spans="1:20" ht="18.75" customHeight="1" x14ac:dyDescent="0.25">
      <c r="B9" s="461" t="s">
        <v>704</v>
      </c>
      <c r="C9" s="462"/>
      <c r="D9" s="87" t="s">
        <v>86</v>
      </c>
      <c r="E9" s="223">
        <v>1.01</v>
      </c>
      <c r="F9" s="224">
        <v>0.76</v>
      </c>
      <c r="G9" s="224">
        <v>0.76</v>
      </c>
      <c r="H9" s="224">
        <v>0.77</v>
      </c>
      <c r="I9" s="224">
        <v>0.77</v>
      </c>
      <c r="J9" s="224">
        <v>0.81</v>
      </c>
      <c r="K9" s="229">
        <v>0.78689483849130581</v>
      </c>
      <c r="L9" s="58"/>
      <c r="N9" s="112"/>
    </row>
    <row r="10" spans="1:20" x14ac:dyDescent="0.25">
      <c r="B10" s="11"/>
      <c r="C10" s="12"/>
      <c r="D10" s="11"/>
      <c r="E10" s="11"/>
      <c r="F10" s="11"/>
      <c r="G10" s="11"/>
      <c r="H10" s="11"/>
      <c r="I10" s="11"/>
      <c r="J10" s="11"/>
      <c r="K10" s="11"/>
    </row>
    <row r="11" spans="1:20" ht="27" customHeight="1" x14ac:dyDescent="0.25">
      <c r="B11" s="207" t="s">
        <v>48</v>
      </c>
      <c r="C11" s="409" t="s">
        <v>87</v>
      </c>
      <c r="D11" s="410"/>
      <c r="E11" s="410"/>
      <c r="F11" s="410"/>
      <c r="G11" s="410"/>
      <c r="H11" s="410"/>
      <c r="I11" s="410"/>
      <c r="J11" s="410"/>
      <c r="K11" s="411"/>
      <c r="L11" s="13"/>
      <c r="M11" s="13"/>
      <c r="N11" s="13"/>
      <c r="O11" s="13"/>
      <c r="P11" s="13"/>
      <c r="Q11" s="13"/>
      <c r="R11" s="13"/>
      <c r="S11" s="13"/>
      <c r="T11" s="13"/>
    </row>
    <row r="12" spans="1:20" ht="18.75" customHeight="1" x14ac:dyDescent="0.25">
      <c r="B12" s="207" t="s">
        <v>50</v>
      </c>
      <c r="C12" s="406" t="s">
        <v>684</v>
      </c>
      <c r="D12" s="407"/>
      <c r="E12" s="407"/>
      <c r="F12" s="407"/>
      <c r="G12" s="407"/>
      <c r="H12" s="407"/>
      <c r="I12" s="407"/>
      <c r="J12" s="407"/>
      <c r="K12" s="408"/>
      <c r="L12" s="13"/>
      <c r="M12" s="13"/>
      <c r="N12" s="13"/>
      <c r="O12" s="13"/>
      <c r="P12" s="13"/>
      <c r="Q12" s="13"/>
      <c r="R12" s="13"/>
      <c r="S12" s="13"/>
      <c r="T12" s="13"/>
    </row>
    <row r="13" spans="1:20" ht="45" customHeight="1" x14ac:dyDescent="0.25">
      <c r="B13" s="207" t="s">
        <v>51</v>
      </c>
      <c r="C13" s="409" t="s">
        <v>79</v>
      </c>
      <c r="D13" s="410"/>
      <c r="E13" s="410"/>
      <c r="F13" s="410"/>
      <c r="G13" s="410"/>
      <c r="H13" s="410"/>
      <c r="I13" s="410"/>
      <c r="J13" s="410"/>
      <c r="K13" s="411"/>
    </row>
    <row r="14" spans="1:20" x14ac:dyDescent="0.25">
      <c r="A14" s="49"/>
      <c r="C14" s="102"/>
      <c r="D14" s="102"/>
      <c r="E14" s="102"/>
      <c r="F14" s="102"/>
      <c r="G14" s="102"/>
      <c r="H14" s="102"/>
      <c r="I14" s="102"/>
      <c r="J14" s="102"/>
      <c r="K14" s="102"/>
    </row>
    <row r="15" spans="1:20" x14ac:dyDescent="0.25">
      <c r="A15" s="49"/>
      <c r="B15" s="49"/>
      <c r="C15" s="102"/>
      <c r="D15" s="102"/>
      <c r="E15" s="102"/>
      <c r="F15" s="102"/>
      <c r="G15" s="102"/>
      <c r="H15" s="102"/>
      <c r="I15" s="102"/>
      <c r="J15" s="102"/>
      <c r="K15" s="102"/>
    </row>
    <row r="16" spans="1:20" x14ac:dyDescent="0.25">
      <c r="A16" s="49"/>
      <c r="B16" s="49"/>
    </row>
    <row r="17" spans="1:2" x14ac:dyDescent="0.25">
      <c r="A17" s="49"/>
      <c r="B17" s="49"/>
    </row>
    <row r="18" spans="1:2" x14ac:dyDescent="0.25">
      <c r="A18" s="49"/>
      <c r="B18" s="49"/>
    </row>
    <row r="19" spans="1:2" x14ac:dyDescent="0.25">
      <c r="A19" s="49"/>
      <c r="B19" s="49"/>
    </row>
    <row r="20" spans="1:2" x14ac:dyDescent="0.25">
      <c r="A20" s="49"/>
      <c r="B20" s="49"/>
    </row>
  </sheetData>
  <sheetProtection algorithmName="SHA-512" hashValue="bqm3H/qKb5hkaJj2ZKtkDrDJvLte+0HTL6oTKkOahINllMyBBPhVRxM2wsKhAUciIMBTwqvCZUHNUQRHOQbsvg==" saltValue="wUQZv92oKDTmaiIb4O1FZQ==" spinCount="100000" sheet="1" objects="1" scenarios="1"/>
  <mergeCells count="4">
    <mergeCell ref="B9:C9"/>
    <mergeCell ref="C11:K11"/>
    <mergeCell ref="C12:K12"/>
    <mergeCell ref="C13:K13"/>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E8CA-3201-4CA5-9209-0D7F4875D929}">
  <sheetPr>
    <tabColor rgb="FF8FBFB3"/>
  </sheetPr>
  <dimension ref="A1:T16"/>
  <sheetViews>
    <sheetView zoomScaleNormal="100" workbookViewId="0"/>
  </sheetViews>
  <sheetFormatPr defaultColWidth="9.140625" defaultRowHeight="15" x14ac:dyDescent="0.25"/>
  <cols>
    <col min="1" max="1" width="2" style="1" customWidth="1"/>
    <col min="2" max="2" width="2.7109375" style="1" customWidth="1"/>
    <col min="3" max="3" width="31" style="1" customWidth="1"/>
    <col min="4" max="4" width="20.7109375" style="1" customWidth="1"/>
    <col min="5" max="5" width="10.42578125" style="1" customWidth="1"/>
    <col min="6" max="6" width="9.140625" style="1"/>
    <col min="7" max="7" width="10.140625" style="1" bestFit="1" customWidth="1"/>
    <col min="8" max="8" width="8.42578125" style="1" customWidth="1"/>
    <col min="9" max="10" width="9.28515625" style="1" customWidth="1"/>
    <col min="11" max="11" width="9.42578125" style="1" customWidth="1"/>
    <col min="12" max="12" width="4" style="1" customWidth="1"/>
    <col min="13" max="13" width="9.140625" style="1" customWidth="1"/>
    <col min="14" max="14" width="15.85546875" style="1" customWidth="1"/>
    <col min="15" max="16384" width="9.140625" style="1"/>
  </cols>
  <sheetData>
    <row r="1" spans="1:20" ht="32.25" x14ac:dyDescent="0.25">
      <c r="B1" s="2" t="s">
        <v>674</v>
      </c>
      <c r="C1" s="2"/>
      <c r="M1" s="154"/>
    </row>
    <row r="2" spans="1:20" x14ac:dyDescent="0.25">
      <c r="B2" s="9"/>
      <c r="C2" s="9"/>
      <c r="D2" s="9"/>
      <c r="E2" s="9"/>
      <c r="F2" s="9"/>
      <c r="G2" s="9"/>
      <c r="H2" s="9"/>
      <c r="I2" s="9"/>
      <c r="J2" s="9"/>
      <c r="K2" s="9"/>
      <c r="L2" s="7"/>
    </row>
    <row r="3" spans="1:20" x14ac:dyDescent="0.25">
      <c r="A3" s="7"/>
      <c r="B3" s="214" t="s">
        <v>37</v>
      </c>
      <c r="C3" s="214"/>
      <c r="D3" s="214" t="s">
        <v>38</v>
      </c>
      <c r="E3" s="214">
        <v>2019</v>
      </c>
      <c r="F3" s="214">
        <v>2020</v>
      </c>
      <c r="G3" s="214">
        <v>2021</v>
      </c>
      <c r="H3" s="214">
        <v>2022</v>
      </c>
      <c r="I3" s="214">
        <v>2023</v>
      </c>
      <c r="J3" s="214">
        <v>2024</v>
      </c>
      <c r="K3" s="215">
        <v>2025</v>
      </c>
      <c r="L3" s="83"/>
      <c r="T3" s="21"/>
    </row>
    <row r="4" spans="1:20" x14ac:dyDescent="0.25">
      <c r="B4" s="460" t="s">
        <v>663</v>
      </c>
      <c r="C4" s="460"/>
      <c r="D4" s="10" t="s">
        <v>88</v>
      </c>
      <c r="E4" s="31">
        <v>122100</v>
      </c>
      <c r="F4" s="15">
        <v>103880</v>
      </c>
      <c r="G4" s="15">
        <v>99895</v>
      </c>
      <c r="H4" s="15">
        <v>94796</v>
      </c>
      <c r="I4" s="15">
        <v>108558</v>
      </c>
      <c r="J4" s="15">
        <v>114210</v>
      </c>
      <c r="K4" s="186">
        <v>118683.86942700001</v>
      </c>
      <c r="R4" s="22"/>
      <c r="S4" s="22"/>
    </row>
    <row r="5" spans="1:20" x14ac:dyDescent="0.25">
      <c r="B5" s="4"/>
      <c r="C5" s="5" t="s">
        <v>89</v>
      </c>
      <c r="D5" s="4" t="s">
        <v>88</v>
      </c>
      <c r="E5" s="128">
        <v>117400</v>
      </c>
      <c r="F5" s="15">
        <v>98500</v>
      </c>
      <c r="G5" s="15">
        <v>90825</v>
      </c>
      <c r="H5" s="15">
        <v>86652</v>
      </c>
      <c r="I5" s="15">
        <v>96219</v>
      </c>
      <c r="J5" s="15">
        <v>96915</v>
      </c>
      <c r="K5" s="33">
        <v>98537.137536000009</v>
      </c>
      <c r="L5" s="7"/>
    </row>
    <row r="6" spans="1:20" x14ac:dyDescent="0.25">
      <c r="B6" s="6"/>
      <c r="C6" s="130" t="s">
        <v>18</v>
      </c>
      <c r="D6" s="6" t="s">
        <v>88</v>
      </c>
      <c r="E6" s="6" t="s">
        <v>41</v>
      </c>
      <c r="F6" s="6" t="s">
        <v>41</v>
      </c>
      <c r="G6" s="6" t="s">
        <v>41</v>
      </c>
      <c r="H6" s="6" t="s">
        <v>41</v>
      </c>
      <c r="I6" s="128">
        <v>56722</v>
      </c>
      <c r="J6" s="128">
        <v>56042</v>
      </c>
      <c r="K6" s="218">
        <v>45632.825284999999</v>
      </c>
      <c r="L6" s="79"/>
    </row>
    <row r="7" spans="1:20" x14ac:dyDescent="0.25">
      <c r="B7" s="10"/>
      <c r="C7" s="129" t="s">
        <v>90</v>
      </c>
      <c r="D7" s="10" t="s">
        <v>88</v>
      </c>
      <c r="E7" s="10" t="s">
        <v>41</v>
      </c>
      <c r="F7" s="10" t="s">
        <v>41</v>
      </c>
      <c r="G7" s="10" t="s">
        <v>41</v>
      </c>
      <c r="H7" s="10" t="s">
        <v>41</v>
      </c>
      <c r="I7" s="15">
        <v>39497</v>
      </c>
      <c r="J7" s="15">
        <v>40873</v>
      </c>
      <c r="K7" s="33">
        <v>52904.312251000003</v>
      </c>
      <c r="L7" s="79"/>
    </row>
    <row r="8" spans="1:20" x14ac:dyDescent="0.25">
      <c r="B8" s="6"/>
      <c r="C8" s="130" t="s">
        <v>91</v>
      </c>
      <c r="D8" s="6" t="s">
        <v>88</v>
      </c>
      <c r="E8" s="128">
        <v>4700</v>
      </c>
      <c r="F8" s="128">
        <v>5380</v>
      </c>
      <c r="G8" s="128">
        <v>8070</v>
      </c>
      <c r="H8" s="15">
        <v>8144</v>
      </c>
      <c r="I8" s="15">
        <v>12339</v>
      </c>
      <c r="J8" s="15">
        <v>17295</v>
      </c>
      <c r="K8" s="33">
        <v>20146.731891000003</v>
      </c>
      <c r="L8" s="7"/>
    </row>
    <row r="9" spans="1:20" x14ac:dyDescent="0.25">
      <c r="B9" s="17"/>
      <c r="C9" s="45"/>
      <c r="D9" s="17" t="s">
        <v>92</v>
      </c>
      <c r="E9" s="139">
        <v>3.7999999999999999E-2</v>
      </c>
      <c r="F9" s="139">
        <v>5.1999999999999998E-2</v>
      </c>
      <c r="G9" s="139">
        <v>8.1000000000000003E-2</v>
      </c>
      <c r="H9" s="139">
        <v>8.5999999999999993E-2</v>
      </c>
      <c r="I9" s="139">
        <v>0.114</v>
      </c>
      <c r="J9" s="139">
        <v>0.151</v>
      </c>
      <c r="K9" s="219">
        <v>0.16975122220287769</v>
      </c>
      <c r="L9" s="7"/>
    </row>
    <row r="10" spans="1:20" x14ac:dyDescent="0.25">
      <c r="B10" s="6"/>
      <c r="C10" s="233" t="s">
        <v>673</v>
      </c>
      <c r="D10" s="6" t="s">
        <v>88</v>
      </c>
      <c r="E10" s="139"/>
      <c r="F10" s="139"/>
      <c r="G10" s="139"/>
      <c r="H10" s="139"/>
      <c r="I10" s="128">
        <v>76</v>
      </c>
      <c r="J10" s="128">
        <v>92</v>
      </c>
      <c r="K10" s="218">
        <v>75.295563749999999</v>
      </c>
      <c r="L10" s="7"/>
    </row>
    <row r="11" spans="1:20" ht="18.75" customHeight="1" x14ac:dyDescent="0.25">
      <c r="B11" s="455" t="s">
        <v>93</v>
      </c>
      <c r="C11" s="465"/>
      <c r="D11" s="87" t="s">
        <v>94</v>
      </c>
      <c r="E11" s="87">
        <v>11.3</v>
      </c>
      <c r="F11" s="86" t="s">
        <v>41</v>
      </c>
      <c r="G11" s="86" t="s">
        <v>41</v>
      </c>
      <c r="H11" s="86">
        <v>6.2</v>
      </c>
      <c r="I11" s="86">
        <v>6.3</v>
      </c>
      <c r="J11" s="194">
        <v>6.07</v>
      </c>
      <c r="K11" s="222">
        <v>6.29</v>
      </c>
    </row>
    <row r="12" spans="1:20" x14ac:dyDescent="0.25">
      <c r="B12" s="11"/>
      <c r="C12" s="12"/>
      <c r="D12" s="11"/>
      <c r="E12" s="11"/>
      <c r="F12" s="11"/>
      <c r="G12" s="11"/>
      <c r="H12" s="11"/>
      <c r="I12" s="11"/>
      <c r="J12" s="11"/>
      <c r="K12" s="11"/>
    </row>
    <row r="13" spans="1:20" ht="27" customHeight="1" x14ac:dyDescent="0.25">
      <c r="B13" s="136" t="s">
        <v>48</v>
      </c>
      <c r="C13" s="464" t="s">
        <v>662</v>
      </c>
      <c r="D13" s="464"/>
      <c r="E13" s="464"/>
      <c r="F13" s="464"/>
      <c r="G13" s="464"/>
      <c r="H13" s="464"/>
      <c r="I13" s="464"/>
      <c r="J13" s="464"/>
      <c r="K13" s="464"/>
    </row>
    <row r="14" spans="1:20" ht="15.75" customHeight="1" x14ac:dyDescent="0.25">
      <c r="B14" s="136" t="s">
        <v>50</v>
      </c>
      <c r="C14" s="463" t="s">
        <v>95</v>
      </c>
      <c r="D14" s="463"/>
      <c r="E14" s="463"/>
      <c r="F14" s="463"/>
      <c r="G14" s="463"/>
      <c r="H14" s="463"/>
      <c r="I14" s="463"/>
      <c r="J14" s="463"/>
      <c r="K14" s="463"/>
      <c r="L14" s="13"/>
      <c r="M14" s="13"/>
      <c r="N14" s="13"/>
      <c r="O14" s="13"/>
      <c r="P14" s="13"/>
      <c r="Q14" s="13"/>
      <c r="R14" s="13"/>
      <c r="S14" s="13"/>
      <c r="T14" s="13"/>
    </row>
    <row r="15" spans="1:20" ht="31.5" customHeight="1" x14ac:dyDescent="0.25">
      <c r="B15" s="136" t="s">
        <v>51</v>
      </c>
      <c r="C15" s="464" t="s">
        <v>79</v>
      </c>
      <c r="D15" s="464"/>
      <c r="E15" s="464"/>
      <c r="F15" s="464"/>
      <c r="G15" s="464"/>
      <c r="H15" s="464"/>
      <c r="I15" s="464"/>
      <c r="J15" s="464"/>
      <c r="K15" s="464"/>
    </row>
    <row r="16" spans="1:20" ht="30.75" customHeight="1" x14ac:dyDescent="0.25">
      <c r="B16" s="135"/>
      <c r="C16" s="136"/>
      <c r="D16" s="136"/>
      <c r="E16" s="136"/>
      <c r="F16" s="136"/>
      <c r="G16" s="136"/>
      <c r="H16" s="136"/>
      <c r="I16" s="136"/>
      <c r="J16" s="136"/>
      <c r="K16" s="136"/>
    </row>
  </sheetData>
  <sheetProtection algorithmName="SHA-512" hashValue="ZZYN0TG54h5d/qs76/uPdVdb1jqCaCVrc6d3pChXfMuQzuL0rDeW/VlkjK2Bz9ODxrACRBvXxxkYbylwWKmFfg==" saltValue="vABBYMWDr7dB0rocuKuHlA==" spinCount="100000" sheet="1" objects="1" scenarios="1"/>
  <mergeCells count="5">
    <mergeCell ref="C14:K14"/>
    <mergeCell ref="C13:K13"/>
    <mergeCell ref="C15:K15"/>
    <mergeCell ref="B11:C11"/>
    <mergeCell ref="B4:C4"/>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6D91-1044-41AF-945C-0A6F47FC20B1}">
  <dimension ref="A1:AU261"/>
  <sheetViews>
    <sheetView zoomScaleNormal="100" workbookViewId="0"/>
  </sheetViews>
  <sheetFormatPr defaultRowHeight="15" x14ac:dyDescent="0.25"/>
  <cols>
    <col min="1" max="1" width="3.5703125" customWidth="1"/>
    <col min="2" max="2" width="2.7109375" style="77" customWidth="1"/>
    <col min="3" max="3" width="13.85546875" customWidth="1"/>
    <col min="4" max="4" width="28.28515625" customWidth="1"/>
    <col min="5" max="5" width="38.28515625" customWidth="1"/>
    <col min="6" max="6" width="13.28515625" customWidth="1"/>
    <col min="7" max="7" width="17.85546875" customWidth="1"/>
    <col min="8" max="8" width="15.140625" customWidth="1"/>
    <col min="9" max="9" width="15.28515625" customWidth="1"/>
    <col min="10" max="10" width="8.7109375" style="59"/>
    <col min="11" max="16" width="8.7109375" style="77"/>
    <col min="17" max="17" width="8.7109375" style="81"/>
    <col min="18" max="46" width="8.7109375" style="77"/>
  </cols>
  <sheetData>
    <row r="1" spans="1:47" ht="32.25" x14ac:dyDescent="0.25">
      <c r="A1" s="7"/>
      <c r="B1" s="1"/>
      <c r="C1" s="103" t="s">
        <v>96</v>
      </c>
      <c r="D1" s="2"/>
      <c r="E1" s="1"/>
      <c r="F1" s="1"/>
      <c r="G1" s="1"/>
      <c r="H1" s="1"/>
      <c r="I1" s="7"/>
      <c r="J1" s="79"/>
    </row>
    <row r="2" spans="1:47" ht="15.75" customHeight="1" x14ac:dyDescent="0.25">
      <c r="A2" s="7"/>
      <c r="B2" s="1"/>
      <c r="C2" s="107"/>
      <c r="D2" s="23"/>
      <c r="E2" s="9"/>
      <c r="F2" s="9"/>
      <c r="G2" s="9"/>
      <c r="H2" s="9"/>
      <c r="I2" s="73"/>
      <c r="J2" s="79"/>
    </row>
    <row r="3" spans="1:47" s="70" customFormat="1" ht="18.75" customHeight="1" x14ac:dyDescent="0.25">
      <c r="A3" s="106"/>
      <c r="B3" s="68"/>
      <c r="C3" s="108" t="s">
        <v>97</v>
      </c>
      <c r="D3" s="69"/>
      <c r="E3" s="69"/>
      <c r="F3" s="69"/>
      <c r="G3" s="69"/>
      <c r="H3" s="69"/>
      <c r="I3" s="74"/>
      <c r="J3" s="80"/>
      <c r="K3" s="78"/>
      <c r="L3" s="78"/>
      <c r="M3" s="78"/>
      <c r="N3" s="78"/>
      <c r="O3" s="78"/>
      <c r="P3" s="78"/>
      <c r="Q3" s="82"/>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row>
    <row r="4" spans="1:47" ht="81.75" customHeight="1" x14ac:dyDescent="0.25">
      <c r="A4" s="7"/>
      <c r="B4" s="1"/>
      <c r="C4" s="421" t="s">
        <v>706</v>
      </c>
      <c r="D4" s="421"/>
      <c r="E4" s="421"/>
      <c r="F4" s="421"/>
      <c r="G4" s="421"/>
      <c r="H4" s="421"/>
      <c r="I4" s="421"/>
      <c r="J4" s="105"/>
      <c r="AC4" s="1"/>
      <c r="AD4" s="1"/>
      <c r="AE4" s="1"/>
      <c r="AF4" s="1"/>
      <c r="AG4" s="1"/>
      <c r="AH4" s="1"/>
      <c r="AI4" s="1"/>
      <c r="AJ4" s="1"/>
      <c r="AK4" s="1"/>
      <c r="AL4" s="1"/>
      <c r="AM4" s="1"/>
      <c r="AN4" s="1"/>
      <c r="AO4" s="1"/>
      <c r="AP4" s="1"/>
      <c r="AQ4" s="1"/>
      <c r="AR4" s="1"/>
      <c r="AS4" s="1"/>
      <c r="AT4" s="1"/>
      <c r="AU4" s="8"/>
    </row>
    <row r="5" spans="1:47" ht="15.75" x14ac:dyDescent="0.25">
      <c r="A5" s="7"/>
      <c r="B5" s="1"/>
      <c r="C5" s="109" t="s">
        <v>98</v>
      </c>
      <c r="D5" s="67" t="s">
        <v>99</v>
      </c>
      <c r="E5" s="67" t="s">
        <v>100</v>
      </c>
      <c r="F5" s="41"/>
      <c r="G5" s="41"/>
      <c r="H5" s="41"/>
      <c r="I5" s="75"/>
      <c r="J5" s="79"/>
      <c r="AC5" s="1"/>
      <c r="AD5" s="1"/>
      <c r="AE5" s="1"/>
      <c r="AF5" s="1"/>
      <c r="AG5" s="1"/>
      <c r="AH5" s="1"/>
      <c r="AI5" s="1"/>
      <c r="AJ5" s="1"/>
      <c r="AK5" s="1"/>
      <c r="AL5" s="1"/>
      <c r="AM5" s="1"/>
      <c r="AN5" s="1"/>
      <c r="AO5" s="1"/>
      <c r="AP5" s="1"/>
      <c r="AQ5" s="1"/>
      <c r="AR5" s="1"/>
      <c r="AS5" s="1"/>
      <c r="AT5" s="1"/>
      <c r="AU5" s="8"/>
    </row>
    <row r="6" spans="1:47" x14ac:dyDescent="0.25">
      <c r="A6" s="7"/>
      <c r="B6" s="1"/>
      <c r="C6" s="110" t="s">
        <v>101</v>
      </c>
      <c r="D6" s="38"/>
      <c r="E6" s="38"/>
      <c r="F6" s="38"/>
      <c r="G6" s="38"/>
      <c r="H6" s="38"/>
      <c r="I6" s="76"/>
      <c r="J6" s="79"/>
      <c r="AC6" s="1"/>
      <c r="AD6" s="1"/>
      <c r="AE6" s="1"/>
      <c r="AF6" s="1"/>
      <c r="AG6" s="1"/>
      <c r="AH6" s="1"/>
      <c r="AI6" s="1"/>
      <c r="AJ6" s="1"/>
      <c r="AK6" s="1"/>
      <c r="AL6" s="1"/>
      <c r="AM6" s="1"/>
      <c r="AN6" s="1"/>
      <c r="AO6" s="1"/>
      <c r="AP6" s="1"/>
      <c r="AQ6" s="1"/>
      <c r="AR6" s="1"/>
      <c r="AS6" s="1"/>
      <c r="AT6" s="1"/>
      <c r="AU6" s="8"/>
    </row>
    <row r="7" spans="1:47" ht="63" customHeight="1" x14ac:dyDescent="0.25">
      <c r="A7" s="7"/>
      <c r="B7" s="1"/>
      <c r="C7" s="90" t="s">
        <v>102</v>
      </c>
      <c r="D7" s="72" t="s">
        <v>103</v>
      </c>
      <c r="E7" s="466" t="s">
        <v>668</v>
      </c>
      <c r="F7" s="467"/>
      <c r="G7" s="467"/>
      <c r="H7" s="467"/>
      <c r="I7" s="467"/>
      <c r="J7" s="79"/>
      <c r="AC7" s="1"/>
      <c r="AD7" s="1"/>
      <c r="AE7" s="1"/>
      <c r="AF7" s="1"/>
      <c r="AG7" s="1"/>
      <c r="AH7" s="1"/>
      <c r="AI7" s="1"/>
      <c r="AJ7" s="1"/>
      <c r="AK7" s="1"/>
      <c r="AL7" s="1"/>
      <c r="AM7" s="1"/>
      <c r="AN7" s="1"/>
      <c r="AO7" s="1"/>
      <c r="AP7" s="1"/>
      <c r="AQ7" s="1"/>
      <c r="AR7" s="1"/>
      <c r="AS7" s="1"/>
      <c r="AT7" s="1"/>
      <c r="AU7" s="8"/>
    </row>
    <row r="8" spans="1:47" ht="42.75" customHeight="1" x14ac:dyDescent="0.25">
      <c r="A8" s="7"/>
      <c r="B8" s="1"/>
      <c r="C8" s="473" t="s">
        <v>104</v>
      </c>
      <c r="D8" s="471" t="s">
        <v>105</v>
      </c>
      <c r="E8" s="468" t="s">
        <v>721</v>
      </c>
      <c r="F8" s="469"/>
      <c r="G8" s="469"/>
      <c r="H8" s="469"/>
      <c r="I8" s="470"/>
      <c r="J8" s="105"/>
      <c r="AK8" s="1"/>
      <c r="AL8" s="1"/>
      <c r="AM8" s="1"/>
      <c r="AN8" s="1"/>
      <c r="AO8" s="1"/>
      <c r="AP8" s="1"/>
      <c r="AQ8" s="1"/>
      <c r="AR8" s="1"/>
      <c r="AS8" s="1"/>
      <c r="AT8" s="1"/>
      <c r="AU8" s="8"/>
    </row>
    <row r="9" spans="1:47" ht="46.5" customHeight="1" x14ac:dyDescent="0.25">
      <c r="A9" s="7"/>
      <c r="B9" s="1"/>
      <c r="C9" s="474"/>
      <c r="D9" s="448"/>
      <c r="E9" s="170"/>
      <c r="F9" s="171" t="s">
        <v>106</v>
      </c>
      <c r="G9" s="171" t="s">
        <v>107</v>
      </c>
      <c r="H9" s="171" t="s">
        <v>108</v>
      </c>
      <c r="I9" s="20"/>
      <c r="J9" s="77"/>
      <c r="AK9" s="1"/>
      <c r="AL9" s="1"/>
      <c r="AM9" s="1"/>
      <c r="AN9" s="1"/>
      <c r="AO9" s="1"/>
      <c r="AP9" s="1"/>
      <c r="AQ9" s="1"/>
      <c r="AR9" s="1"/>
      <c r="AS9" s="1"/>
      <c r="AT9" s="1"/>
      <c r="AU9" s="8"/>
    </row>
    <row r="10" spans="1:47" ht="15" customHeight="1" x14ac:dyDescent="0.25">
      <c r="A10" s="7"/>
      <c r="B10" s="1"/>
      <c r="C10" s="474"/>
      <c r="D10" s="448"/>
      <c r="E10" s="170" t="s">
        <v>109</v>
      </c>
      <c r="F10" s="172">
        <v>278.25299672095002</v>
      </c>
      <c r="G10" s="173">
        <v>0.85623334014152752</v>
      </c>
      <c r="H10" s="174">
        <v>8.3080665985364593E-3</v>
      </c>
      <c r="I10" s="8"/>
      <c r="J10" s="79"/>
      <c r="AK10" s="1"/>
      <c r="AL10" s="1"/>
      <c r="AM10" s="1"/>
      <c r="AN10" s="1"/>
      <c r="AO10" s="1"/>
      <c r="AP10" s="1"/>
      <c r="AQ10" s="1"/>
      <c r="AR10" s="1"/>
      <c r="AS10" s="1"/>
      <c r="AT10" s="1"/>
      <c r="AU10" s="8"/>
    </row>
    <row r="11" spans="1:47" x14ac:dyDescent="0.25">
      <c r="A11" s="7"/>
      <c r="B11" s="1"/>
      <c r="C11" s="474"/>
      <c r="D11" s="448"/>
      <c r="E11" s="170" t="s">
        <v>110</v>
      </c>
      <c r="F11" s="172">
        <v>1386.1153785587899</v>
      </c>
      <c r="G11" s="173">
        <v>0.79114826279021544</v>
      </c>
      <c r="H11" s="174">
        <v>4.6522861223175532E-2</v>
      </c>
      <c r="I11" s="8"/>
      <c r="J11" s="20"/>
      <c r="AK11" s="1"/>
      <c r="AL11" s="1"/>
      <c r="AM11" s="1"/>
      <c r="AN11" s="1"/>
      <c r="AO11" s="1"/>
      <c r="AP11" s="1"/>
      <c r="AQ11" s="1"/>
      <c r="AR11" s="1"/>
      <c r="AS11" s="1"/>
      <c r="AT11" s="1"/>
      <c r="AU11" s="8"/>
    </row>
    <row r="12" spans="1:47" x14ac:dyDescent="0.25">
      <c r="A12" s="7"/>
      <c r="B12" s="1"/>
      <c r="C12" s="474"/>
      <c r="D12" s="448"/>
      <c r="E12" s="170" t="s">
        <v>111</v>
      </c>
      <c r="F12" s="172">
        <v>2334.2409435647101</v>
      </c>
      <c r="G12" s="173">
        <v>0.79757090404861708</v>
      </c>
      <c r="H12" s="174">
        <v>5.503707590640098E-2</v>
      </c>
      <c r="I12" s="8"/>
      <c r="J12" s="20"/>
      <c r="AK12" s="1"/>
      <c r="AL12" s="1"/>
      <c r="AM12" s="1"/>
      <c r="AN12" s="1"/>
      <c r="AO12" s="1"/>
      <c r="AP12" s="1"/>
      <c r="AQ12" s="1"/>
      <c r="AR12" s="1"/>
      <c r="AS12" s="1"/>
      <c r="AT12" s="1"/>
      <c r="AU12" s="8"/>
    </row>
    <row r="13" spans="1:47" x14ac:dyDescent="0.25">
      <c r="A13" s="7"/>
      <c r="B13" s="1"/>
      <c r="C13" s="474"/>
      <c r="D13" s="448"/>
      <c r="E13" s="170" t="s">
        <v>112</v>
      </c>
      <c r="F13" s="172">
        <v>1253.545319184331</v>
      </c>
      <c r="G13" s="173">
        <v>0.75915525482494683</v>
      </c>
      <c r="H13" s="174">
        <v>3.0287069695018466E-2</v>
      </c>
      <c r="I13" s="8"/>
      <c r="J13" s="20"/>
      <c r="AK13" s="1"/>
      <c r="AL13" s="1"/>
      <c r="AM13" s="1"/>
      <c r="AN13" s="1"/>
      <c r="AO13" s="1"/>
      <c r="AP13" s="1"/>
      <c r="AQ13" s="1"/>
      <c r="AR13" s="1"/>
      <c r="AS13" s="1"/>
      <c r="AT13" s="1"/>
      <c r="AU13" s="8"/>
    </row>
    <row r="14" spans="1:47" x14ac:dyDescent="0.25">
      <c r="A14" s="7"/>
      <c r="B14" s="1"/>
      <c r="C14" s="475"/>
      <c r="D14" s="472"/>
      <c r="E14" s="170" t="s">
        <v>113</v>
      </c>
      <c r="F14" s="172">
        <v>1028.0706247508201</v>
      </c>
      <c r="G14" s="173">
        <v>0.60059083487044995</v>
      </c>
      <c r="H14" s="174">
        <v>0.27094466028101327</v>
      </c>
      <c r="I14" s="8"/>
      <c r="J14" s="20"/>
      <c r="AK14" s="1"/>
      <c r="AL14" s="1"/>
      <c r="AM14" s="1"/>
      <c r="AN14" s="1"/>
      <c r="AO14" s="1"/>
      <c r="AP14" s="1"/>
      <c r="AQ14" s="1"/>
      <c r="AR14" s="1"/>
      <c r="AS14" s="1"/>
      <c r="AT14" s="1"/>
      <c r="AU14" s="8"/>
    </row>
    <row r="15" spans="1:47" x14ac:dyDescent="0.25">
      <c r="A15" s="7"/>
      <c r="B15" s="1"/>
      <c r="C15" s="8"/>
      <c r="D15" s="1"/>
      <c r="E15" s="11"/>
      <c r="F15" s="11"/>
      <c r="G15" s="11"/>
      <c r="H15" s="11"/>
      <c r="I15" s="1"/>
      <c r="J15" s="20"/>
      <c r="Q15" s="77"/>
      <c r="AK15" s="1"/>
      <c r="AL15" s="1"/>
      <c r="AM15" s="1"/>
      <c r="AN15" s="1"/>
      <c r="AO15" s="1"/>
      <c r="AP15" s="1"/>
      <c r="AQ15" s="1"/>
      <c r="AR15" s="1"/>
      <c r="AS15" s="1"/>
      <c r="AT15" s="1"/>
      <c r="AU15" s="8"/>
    </row>
    <row r="16" spans="1:47" ht="14.45" customHeight="1" x14ac:dyDescent="0.25">
      <c r="A16" s="20"/>
      <c r="B16" s="1"/>
      <c r="C16" s="473" t="s">
        <v>114</v>
      </c>
      <c r="D16" s="471" t="s">
        <v>115</v>
      </c>
      <c r="E16" s="468" t="s">
        <v>720</v>
      </c>
      <c r="F16" s="469"/>
      <c r="G16" s="469"/>
      <c r="H16" s="469"/>
      <c r="I16" s="470"/>
      <c r="J16" s="79"/>
      <c r="Q16" s="77"/>
      <c r="AK16" s="1"/>
      <c r="AL16" s="1"/>
      <c r="AM16" s="1"/>
      <c r="AN16" s="1"/>
      <c r="AO16" s="1"/>
      <c r="AP16" s="1"/>
      <c r="AQ16" s="1"/>
      <c r="AR16" s="1"/>
      <c r="AS16" s="1"/>
      <c r="AT16" s="1"/>
      <c r="AU16" s="8"/>
    </row>
    <row r="17" spans="1:47" ht="35.25" customHeight="1" x14ac:dyDescent="0.25">
      <c r="A17" s="20"/>
      <c r="B17" s="1"/>
      <c r="C17" s="474"/>
      <c r="D17" s="448"/>
      <c r="E17" s="167"/>
      <c r="F17" s="476" t="s">
        <v>116</v>
      </c>
      <c r="G17" s="477"/>
      <c r="H17" s="478"/>
      <c r="I17" s="168"/>
      <c r="J17" s="79"/>
      <c r="Q17" s="77"/>
      <c r="AK17" s="1"/>
      <c r="AL17" s="1"/>
      <c r="AM17" s="1"/>
      <c r="AN17" s="1"/>
      <c r="AO17" s="1"/>
      <c r="AP17" s="1"/>
      <c r="AQ17" s="1"/>
      <c r="AR17" s="1"/>
      <c r="AS17" s="1"/>
      <c r="AT17" s="1"/>
      <c r="AU17" s="8"/>
    </row>
    <row r="18" spans="1:47" x14ac:dyDescent="0.25">
      <c r="A18" s="20"/>
      <c r="B18" s="1"/>
      <c r="C18" s="474"/>
      <c r="D18" s="448"/>
      <c r="E18" s="167" t="s">
        <v>109</v>
      </c>
      <c r="F18" s="479">
        <v>-5.16E-2</v>
      </c>
      <c r="G18" s="480"/>
      <c r="H18" s="481"/>
      <c r="I18" s="169"/>
      <c r="J18" s="20"/>
      <c r="Q18" s="77"/>
      <c r="AK18" s="1"/>
      <c r="AL18" s="1"/>
      <c r="AM18" s="1"/>
      <c r="AN18" s="1"/>
      <c r="AO18" s="1"/>
      <c r="AP18" s="1"/>
      <c r="AQ18" s="1"/>
      <c r="AR18" s="1"/>
      <c r="AS18" s="1"/>
      <c r="AT18" s="1"/>
      <c r="AU18" s="8"/>
    </row>
    <row r="19" spans="1:47" x14ac:dyDescent="0.25">
      <c r="A19" s="20"/>
      <c r="B19" s="1"/>
      <c r="C19" s="474"/>
      <c r="D19" s="448"/>
      <c r="E19" s="167" t="s">
        <v>110</v>
      </c>
      <c r="F19" s="479">
        <v>-6.6100000000000006E-2</v>
      </c>
      <c r="G19" s="480"/>
      <c r="H19" s="481"/>
      <c r="I19" s="169"/>
      <c r="J19" s="20"/>
      <c r="Q19" s="77"/>
      <c r="AK19" s="1"/>
      <c r="AL19" s="1"/>
      <c r="AM19" s="1"/>
      <c r="AN19" s="1"/>
      <c r="AO19" s="1"/>
      <c r="AP19" s="1"/>
      <c r="AQ19" s="1"/>
      <c r="AR19" s="1"/>
      <c r="AS19" s="1"/>
      <c r="AT19" s="1"/>
      <c r="AU19" s="8"/>
    </row>
    <row r="20" spans="1:47" x14ac:dyDescent="0.25">
      <c r="A20" s="20"/>
      <c r="B20" s="1"/>
      <c r="C20" s="474"/>
      <c r="D20" s="448"/>
      <c r="E20" s="167" t="s">
        <v>111</v>
      </c>
      <c r="F20" s="479">
        <v>-4.3299999999999998E-2</v>
      </c>
      <c r="G20" s="480"/>
      <c r="H20" s="481"/>
      <c r="I20" s="169"/>
      <c r="J20" s="20"/>
      <c r="Q20" s="77"/>
      <c r="AK20" s="1"/>
      <c r="AL20" s="1"/>
      <c r="AM20" s="1"/>
      <c r="AN20" s="1"/>
      <c r="AO20" s="1"/>
      <c r="AP20" s="1"/>
      <c r="AQ20" s="1"/>
      <c r="AR20" s="1"/>
      <c r="AS20" s="1"/>
      <c r="AT20" s="1"/>
      <c r="AU20" s="8"/>
    </row>
    <row r="21" spans="1:47" x14ac:dyDescent="0.25">
      <c r="A21" s="20"/>
      <c r="B21" s="1"/>
      <c r="C21" s="474"/>
      <c r="D21" s="448"/>
      <c r="E21" s="167" t="s">
        <v>112</v>
      </c>
      <c r="F21" s="479">
        <v>-4.1399999999999999E-2</v>
      </c>
      <c r="G21" s="480"/>
      <c r="H21" s="481"/>
      <c r="I21" s="169"/>
      <c r="J21" s="20"/>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8"/>
    </row>
    <row r="22" spans="1:47" x14ac:dyDescent="0.25">
      <c r="A22" s="20"/>
      <c r="B22" s="1"/>
      <c r="C22" s="475"/>
      <c r="D22" s="472"/>
      <c r="E22" s="167" t="s">
        <v>117</v>
      </c>
      <c r="F22" s="479">
        <v>-6.3100000000000003E-2</v>
      </c>
      <c r="G22" s="480"/>
      <c r="H22" s="481"/>
      <c r="I22" s="169"/>
      <c r="J22" s="20"/>
      <c r="K22" s="1"/>
      <c r="L22" s="1"/>
      <c r="M22" s="1"/>
      <c r="N22" s="1"/>
      <c r="O22" s="1"/>
      <c r="P22" s="1"/>
      <c r="Q22" s="7"/>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8"/>
    </row>
    <row r="23" spans="1:47" x14ac:dyDescent="0.25">
      <c r="A23" s="20"/>
      <c r="B23" s="1"/>
      <c r="C23" s="8"/>
      <c r="D23" s="8"/>
      <c r="E23" s="8"/>
      <c r="F23" s="8"/>
      <c r="G23" s="8"/>
      <c r="H23" s="8"/>
      <c r="I23" s="8"/>
      <c r="J23" s="20"/>
      <c r="K23" s="1"/>
      <c r="L23" s="1"/>
      <c r="M23" s="1"/>
      <c r="N23" s="1"/>
      <c r="O23" s="1"/>
      <c r="P23" s="1"/>
      <c r="Q23" s="7"/>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8"/>
    </row>
    <row r="24" spans="1:47" ht="108" customHeight="1" x14ac:dyDescent="0.25">
      <c r="A24" s="20"/>
      <c r="B24" s="1"/>
      <c r="C24" s="90" t="s">
        <v>118</v>
      </c>
      <c r="D24" s="55" t="s">
        <v>119</v>
      </c>
      <c r="E24" s="482" t="s">
        <v>120</v>
      </c>
      <c r="F24" s="483"/>
      <c r="G24" s="483"/>
      <c r="H24" s="483"/>
      <c r="I24" s="483"/>
      <c r="J24" s="1"/>
      <c r="K24" s="8"/>
      <c r="L24" s="1"/>
      <c r="M24" s="1"/>
      <c r="N24" s="1"/>
      <c r="O24" s="1"/>
      <c r="P24" s="1"/>
      <c r="Q24" s="7"/>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8"/>
    </row>
    <row r="25" spans="1:47" x14ac:dyDescent="0.25">
      <c r="A25" s="7"/>
      <c r="B25" s="1"/>
      <c r="C25" s="110" t="s">
        <v>121</v>
      </c>
      <c r="D25" s="38"/>
      <c r="E25" s="38"/>
      <c r="F25" s="38"/>
      <c r="G25" s="38"/>
      <c r="H25" s="38"/>
      <c r="I25" s="38"/>
      <c r="J25" s="79"/>
      <c r="Q25" s="77"/>
      <c r="AC25" s="1"/>
      <c r="AD25" s="1"/>
      <c r="AE25" s="1"/>
      <c r="AF25" s="1"/>
      <c r="AG25" s="1"/>
      <c r="AH25" s="1"/>
      <c r="AI25" s="1"/>
      <c r="AJ25" s="1"/>
      <c r="AK25" s="1"/>
      <c r="AL25" s="1"/>
      <c r="AM25" s="1"/>
      <c r="AN25" s="1"/>
      <c r="AO25" s="1"/>
      <c r="AP25" s="1"/>
      <c r="AQ25" s="1"/>
      <c r="AR25" s="1"/>
      <c r="AS25" s="1"/>
      <c r="AT25" s="1"/>
      <c r="AU25" s="8"/>
    </row>
    <row r="26" spans="1:47" ht="127.5" customHeight="1" x14ac:dyDescent="0.25">
      <c r="A26" s="7"/>
      <c r="B26" s="1"/>
      <c r="C26" s="90" t="s">
        <v>122</v>
      </c>
      <c r="D26" s="55" t="s">
        <v>123</v>
      </c>
      <c r="E26" s="466" t="s">
        <v>669</v>
      </c>
      <c r="F26" s="467"/>
      <c r="G26" s="467"/>
      <c r="H26" s="467"/>
      <c r="I26" s="467"/>
      <c r="J26" s="79"/>
      <c r="Q26" s="77"/>
      <c r="AC26" s="1"/>
      <c r="AD26" s="1"/>
      <c r="AE26" s="1"/>
      <c r="AF26" s="1"/>
      <c r="AG26" s="1"/>
      <c r="AH26" s="1"/>
      <c r="AI26" s="1"/>
      <c r="AJ26" s="1"/>
      <c r="AK26" s="1"/>
      <c r="AL26" s="1"/>
      <c r="AM26" s="1"/>
      <c r="AN26" s="1"/>
      <c r="AO26" s="1"/>
      <c r="AP26" s="1"/>
      <c r="AQ26" s="1"/>
      <c r="AR26" s="1"/>
      <c r="AS26" s="1"/>
      <c r="AT26" s="1"/>
      <c r="AU26" s="8"/>
    </row>
    <row r="27" spans="1:47" ht="29.45" customHeight="1" x14ac:dyDescent="0.25">
      <c r="A27" s="20"/>
      <c r="B27" s="1"/>
      <c r="C27" s="473" t="s">
        <v>124</v>
      </c>
      <c r="D27" s="471" t="s">
        <v>125</v>
      </c>
      <c r="E27" s="468" t="s">
        <v>670</v>
      </c>
      <c r="F27" s="469"/>
      <c r="G27" s="469"/>
      <c r="H27" s="469"/>
      <c r="I27" s="470"/>
      <c r="J27" s="79"/>
      <c r="Q27" s="77"/>
      <c r="AK27" s="1"/>
      <c r="AL27" s="1"/>
      <c r="AM27" s="1"/>
      <c r="AN27" s="1"/>
      <c r="AO27" s="1"/>
      <c r="AP27" s="1"/>
      <c r="AQ27" s="1"/>
      <c r="AR27" s="1"/>
      <c r="AS27" s="1"/>
      <c r="AT27" s="1"/>
      <c r="AU27" s="8"/>
    </row>
    <row r="28" spans="1:47" ht="35.25" customHeight="1" x14ac:dyDescent="0.25">
      <c r="A28" s="20"/>
      <c r="B28" s="1"/>
      <c r="C28" s="474"/>
      <c r="D28" s="448"/>
      <c r="E28" s="170"/>
      <c r="F28" s="476" t="s">
        <v>671</v>
      </c>
      <c r="G28" s="477"/>
      <c r="H28" s="478"/>
      <c r="I28" s="20"/>
      <c r="J28" s="79"/>
      <c r="Q28" s="77"/>
      <c r="AK28" s="1"/>
      <c r="AL28" s="1"/>
      <c r="AM28" s="1"/>
      <c r="AN28" s="1"/>
      <c r="AO28" s="1"/>
      <c r="AP28" s="1"/>
      <c r="AQ28" s="1"/>
      <c r="AR28" s="1"/>
      <c r="AS28" s="1"/>
      <c r="AT28" s="1"/>
      <c r="AU28" s="8"/>
    </row>
    <row r="29" spans="1:47" x14ac:dyDescent="0.25">
      <c r="A29" s="20"/>
      <c r="B29" s="1"/>
      <c r="C29" s="474"/>
      <c r="D29" s="448"/>
      <c r="E29" s="170" t="s">
        <v>109</v>
      </c>
      <c r="F29" s="479">
        <v>-3.2500000000000001E-2</v>
      </c>
      <c r="G29" s="480"/>
      <c r="H29" s="481"/>
      <c r="I29" s="8"/>
      <c r="J29" s="20"/>
      <c r="Q29" s="77"/>
      <c r="AK29" s="1"/>
      <c r="AL29" s="1"/>
      <c r="AM29" s="1"/>
      <c r="AN29" s="1"/>
      <c r="AO29" s="1"/>
      <c r="AP29" s="1"/>
      <c r="AQ29" s="1"/>
      <c r="AR29" s="1"/>
      <c r="AS29" s="1"/>
      <c r="AT29" s="1"/>
      <c r="AU29" s="8"/>
    </row>
    <row r="30" spans="1:47" x14ac:dyDescent="0.25">
      <c r="A30" s="20"/>
      <c r="B30" s="1"/>
      <c r="C30" s="474"/>
      <c r="D30" s="448"/>
      <c r="E30" s="170" t="s">
        <v>110</v>
      </c>
      <c r="F30" s="479">
        <v>-6.3399999999999998E-2</v>
      </c>
      <c r="G30" s="480"/>
      <c r="H30" s="481"/>
      <c r="I30" s="8"/>
      <c r="J30" s="20"/>
      <c r="Q30" s="77"/>
      <c r="AK30" s="1"/>
      <c r="AL30" s="1"/>
      <c r="AM30" s="1"/>
      <c r="AN30" s="1"/>
      <c r="AO30" s="1"/>
      <c r="AP30" s="1"/>
      <c r="AQ30" s="1"/>
      <c r="AR30" s="1"/>
      <c r="AS30" s="1"/>
      <c r="AT30" s="1"/>
      <c r="AU30" s="8"/>
    </row>
    <row r="31" spans="1:47" x14ac:dyDescent="0.25">
      <c r="A31" s="20"/>
      <c r="B31" s="1"/>
      <c r="C31" s="474"/>
      <c r="D31" s="448"/>
      <c r="E31" s="170" t="s">
        <v>111</v>
      </c>
      <c r="F31" s="479">
        <v>1.7999999999999999E-2</v>
      </c>
      <c r="G31" s="480"/>
      <c r="H31" s="481"/>
      <c r="I31" s="8"/>
      <c r="J31" s="20"/>
      <c r="Q31" s="77"/>
      <c r="AK31" s="1"/>
      <c r="AL31" s="1"/>
      <c r="AM31" s="1"/>
      <c r="AN31" s="1"/>
      <c r="AO31" s="1"/>
      <c r="AP31" s="1"/>
      <c r="AQ31" s="1"/>
      <c r="AR31" s="1"/>
      <c r="AS31" s="1"/>
      <c r="AT31" s="1"/>
      <c r="AU31" s="8"/>
    </row>
    <row r="32" spans="1:47" x14ac:dyDescent="0.25">
      <c r="A32" s="20"/>
      <c r="B32" s="1"/>
      <c r="C32" s="474"/>
      <c r="D32" s="448"/>
      <c r="E32" s="170" t="s">
        <v>112</v>
      </c>
      <c r="F32" s="479">
        <v>-3.0700000000000002E-2</v>
      </c>
      <c r="G32" s="480"/>
      <c r="H32" s="481"/>
      <c r="I32" s="8"/>
      <c r="J32" s="20"/>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8"/>
    </row>
    <row r="33" spans="1:47" x14ac:dyDescent="0.25">
      <c r="A33" s="20"/>
      <c r="B33" s="1"/>
      <c r="C33" s="475"/>
      <c r="D33" s="472"/>
      <c r="E33" s="170" t="s">
        <v>113</v>
      </c>
      <c r="F33" s="479">
        <v>1.01E-2</v>
      </c>
      <c r="G33" s="480"/>
      <c r="H33" s="481"/>
      <c r="I33" s="8"/>
      <c r="J33" s="20"/>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8"/>
    </row>
    <row r="34" spans="1:47" x14ac:dyDescent="0.25">
      <c r="A34" s="20"/>
      <c r="B34" s="1"/>
      <c r="C34" s="8"/>
      <c r="D34" s="8"/>
      <c r="E34" s="8"/>
      <c r="F34" s="8"/>
      <c r="G34" s="8"/>
      <c r="H34" s="8"/>
      <c r="I34" s="8"/>
      <c r="J34" s="20"/>
      <c r="K34" s="1"/>
      <c r="L34" s="1"/>
      <c r="M34" s="1"/>
      <c r="N34" s="1"/>
      <c r="O34" s="1"/>
      <c r="P34" s="1"/>
      <c r="Q34" s="7"/>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8"/>
    </row>
    <row r="35" spans="1:47" ht="78" customHeight="1" x14ac:dyDescent="0.25">
      <c r="A35" s="7"/>
      <c r="B35" s="1"/>
      <c r="C35" s="90" t="s">
        <v>126</v>
      </c>
      <c r="D35" s="55" t="s">
        <v>127</v>
      </c>
      <c r="E35" s="466" t="s">
        <v>722</v>
      </c>
      <c r="F35" s="467"/>
      <c r="G35" s="467"/>
      <c r="H35" s="467"/>
      <c r="I35" s="467"/>
      <c r="J35" s="79"/>
      <c r="Q35" s="77"/>
      <c r="AC35" s="1"/>
      <c r="AD35" s="1"/>
      <c r="AE35" s="1"/>
      <c r="AF35" s="1"/>
      <c r="AG35" s="1"/>
      <c r="AH35" s="1"/>
      <c r="AI35" s="1"/>
      <c r="AJ35" s="1"/>
      <c r="AK35" s="1"/>
      <c r="AL35" s="1"/>
      <c r="AM35" s="1"/>
      <c r="AN35" s="1"/>
      <c r="AO35" s="1"/>
      <c r="AP35" s="1"/>
      <c r="AQ35" s="1"/>
      <c r="AR35" s="1"/>
      <c r="AS35" s="1"/>
      <c r="AT35" s="1"/>
      <c r="AU35" s="8"/>
    </row>
    <row r="36" spans="1:47" x14ac:dyDescent="0.25">
      <c r="A36" s="7"/>
      <c r="B36" s="1"/>
      <c r="C36" s="110" t="s">
        <v>128</v>
      </c>
      <c r="D36" s="38"/>
      <c r="E36" s="38"/>
      <c r="F36" s="38"/>
      <c r="G36" s="38"/>
      <c r="H36" s="38"/>
      <c r="I36" s="38"/>
      <c r="J36" s="79"/>
      <c r="Q36" s="77"/>
      <c r="AC36" s="1"/>
      <c r="AD36" s="1"/>
      <c r="AE36" s="1"/>
      <c r="AF36" s="1"/>
      <c r="AG36" s="1"/>
      <c r="AH36" s="1"/>
      <c r="AI36" s="1"/>
      <c r="AJ36" s="1"/>
      <c r="AK36" s="1"/>
      <c r="AL36" s="1"/>
      <c r="AM36" s="1"/>
      <c r="AN36" s="1"/>
      <c r="AO36" s="1"/>
      <c r="AP36" s="1"/>
      <c r="AQ36" s="1"/>
      <c r="AR36" s="1"/>
      <c r="AS36" s="1"/>
      <c r="AT36" s="1"/>
      <c r="AU36" s="8"/>
    </row>
    <row r="37" spans="1:47" ht="63.75" customHeight="1" x14ac:dyDescent="0.25">
      <c r="A37" s="7"/>
      <c r="B37" s="1"/>
      <c r="C37" s="90" t="s">
        <v>129</v>
      </c>
      <c r="D37" s="55" t="s">
        <v>130</v>
      </c>
      <c r="E37" s="466" t="s">
        <v>131</v>
      </c>
      <c r="F37" s="467"/>
      <c r="G37" s="467"/>
      <c r="H37" s="467"/>
      <c r="I37" s="467"/>
      <c r="J37" s="79"/>
      <c r="Q37" s="77"/>
      <c r="AC37" s="1"/>
      <c r="AD37" s="1"/>
      <c r="AE37" s="1"/>
      <c r="AF37" s="1"/>
      <c r="AG37" s="1"/>
      <c r="AH37" s="1"/>
      <c r="AI37" s="1"/>
      <c r="AJ37" s="1"/>
      <c r="AK37" s="1"/>
      <c r="AL37" s="1"/>
      <c r="AM37" s="1"/>
      <c r="AN37" s="1"/>
      <c r="AO37" s="1"/>
      <c r="AP37" s="1"/>
      <c r="AQ37" s="1"/>
      <c r="AR37" s="1"/>
      <c r="AS37" s="1"/>
      <c r="AT37" s="1"/>
      <c r="AU37" s="8"/>
    </row>
    <row r="38" spans="1:47" x14ac:dyDescent="0.25">
      <c r="A38" s="7"/>
      <c r="B38" s="1"/>
      <c r="C38" s="110" t="s">
        <v>132</v>
      </c>
      <c r="D38" s="38"/>
      <c r="E38" s="38"/>
      <c r="F38" s="38"/>
      <c r="G38" s="38"/>
      <c r="H38" s="38"/>
      <c r="I38" s="38"/>
      <c r="J38" s="79"/>
      <c r="Q38" s="77"/>
      <c r="AC38" s="1"/>
      <c r="AD38" s="1"/>
      <c r="AE38" s="1"/>
      <c r="AF38" s="1"/>
      <c r="AG38" s="1"/>
      <c r="AH38" s="1"/>
      <c r="AI38" s="1"/>
      <c r="AJ38" s="1"/>
      <c r="AK38" s="1"/>
      <c r="AL38" s="1"/>
      <c r="AM38" s="1"/>
      <c r="AN38" s="1"/>
      <c r="AO38" s="1"/>
      <c r="AP38" s="1"/>
      <c r="AQ38" s="1"/>
      <c r="AR38" s="1"/>
      <c r="AS38" s="1"/>
      <c r="AT38" s="1"/>
      <c r="AU38" s="8"/>
    </row>
    <row r="39" spans="1:47" ht="81" customHeight="1" x14ac:dyDescent="0.25">
      <c r="A39" s="7"/>
      <c r="B39" s="1"/>
      <c r="C39" s="90" t="s">
        <v>133</v>
      </c>
      <c r="D39" s="55" t="s">
        <v>134</v>
      </c>
      <c r="E39" s="482" t="s">
        <v>135</v>
      </c>
      <c r="F39" s="483"/>
      <c r="G39" s="483"/>
      <c r="H39" s="483"/>
      <c r="I39" s="483"/>
      <c r="J39" s="79"/>
      <c r="Q39" s="77"/>
      <c r="AC39" s="1"/>
      <c r="AD39" s="1"/>
      <c r="AE39" s="1"/>
      <c r="AF39" s="1"/>
      <c r="AG39" s="1"/>
      <c r="AH39" s="1"/>
      <c r="AI39" s="1"/>
      <c r="AJ39" s="1"/>
      <c r="AK39" s="1"/>
      <c r="AL39" s="1"/>
      <c r="AM39" s="1"/>
      <c r="AN39" s="1"/>
      <c r="AO39" s="1"/>
      <c r="AP39" s="1"/>
      <c r="AQ39" s="1"/>
      <c r="AR39" s="1"/>
      <c r="AS39" s="1"/>
      <c r="AT39" s="1"/>
      <c r="AU39" s="8"/>
    </row>
    <row r="40" spans="1:47" ht="75" x14ac:dyDescent="0.25">
      <c r="A40" s="7"/>
      <c r="B40" s="1"/>
      <c r="C40" s="90" t="s">
        <v>136</v>
      </c>
      <c r="D40" s="55" t="s">
        <v>137</v>
      </c>
      <c r="E40" s="466" t="s">
        <v>723</v>
      </c>
      <c r="F40" s="467"/>
      <c r="G40" s="467"/>
      <c r="H40" s="467"/>
      <c r="I40" s="467"/>
      <c r="J40" s="79"/>
      <c r="Q40" s="77"/>
      <c r="AC40" s="1"/>
      <c r="AD40" s="1"/>
      <c r="AE40" s="1"/>
      <c r="AF40" s="1"/>
      <c r="AG40" s="1"/>
      <c r="AH40" s="1"/>
      <c r="AI40" s="1"/>
      <c r="AJ40" s="1"/>
      <c r="AK40" s="1"/>
      <c r="AL40" s="1"/>
      <c r="AM40" s="1"/>
      <c r="AN40" s="1"/>
      <c r="AO40" s="1"/>
      <c r="AP40" s="1"/>
      <c r="AQ40" s="1"/>
      <c r="AR40" s="1"/>
      <c r="AS40" s="1"/>
      <c r="AT40" s="1"/>
      <c r="AU40" s="8"/>
    </row>
    <row r="41" spans="1:47" x14ac:dyDescent="0.25">
      <c r="A41" s="20"/>
      <c r="B41" s="1"/>
      <c r="C41" s="8"/>
      <c r="D41" s="8"/>
      <c r="E41" s="8"/>
      <c r="F41" s="8"/>
      <c r="G41" s="8"/>
      <c r="H41" s="8"/>
      <c r="I41" s="8"/>
      <c r="J41" s="20"/>
      <c r="K41" s="1"/>
      <c r="L41" s="1"/>
      <c r="M41" s="1"/>
      <c r="N41" s="1"/>
      <c r="O41" s="1"/>
      <c r="P41" s="1"/>
      <c r="Q41" s="7"/>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8"/>
    </row>
    <row r="42" spans="1:47" s="1" customFormat="1" ht="16.5" customHeight="1" x14ac:dyDescent="0.25">
      <c r="B42" s="136" t="s">
        <v>48</v>
      </c>
      <c r="C42" s="484" t="s">
        <v>138</v>
      </c>
      <c r="D42" s="484"/>
      <c r="E42" s="484"/>
      <c r="F42" s="484"/>
      <c r="G42" s="484"/>
      <c r="H42" s="484"/>
      <c r="I42" s="484"/>
      <c r="J42" s="111"/>
      <c r="K42" s="111"/>
    </row>
    <row r="43" spans="1:47" x14ac:dyDescent="0.25">
      <c r="A43" s="20"/>
      <c r="B43" s="1"/>
      <c r="C43" s="8"/>
      <c r="D43" s="8"/>
      <c r="E43" s="8"/>
      <c r="F43" s="8"/>
      <c r="G43" s="8"/>
      <c r="H43" s="8"/>
      <c r="I43" s="8"/>
      <c r="J43" s="20"/>
      <c r="K43" s="1"/>
      <c r="L43" s="1"/>
      <c r="M43" s="1"/>
      <c r="N43" s="1"/>
      <c r="O43" s="1"/>
      <c r="P43" s="1"/>
      <c r="Q43" s="7"/>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8"/>
    </row>
    <row r="44" spans="1:47" x14ac:dyDescent="0.25">
      <c r="A44" s="20"/>
      <c r="B44" s="1"/>
      <c r="C44" s="8"/>
      <c r="D44" s="8"/>
      <c r="E44" s="8"/>
      <c r="F44" s="8"/>
      <c r="G44" s="8"/>
      <c r="H44" s="8"/>
      <c r="I44" s="8"/>
      <c r="J44" s="20"/>
      <c r="K44" s="1"/>
      <c r="L44" s="1"/>
      <c r="M44" s="1"/>
      <c r="N44" s="1"/>
      <c r="O44" s="1"/>
      <c r="P44" s="1"/>
      <c r="Q44" s="7"/>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8"/>
    </row>
    <row r="45" spans="1:47" x14ac:dyDescent="0.25">
      <c r="A45" s="20"/>
      <c r="B45" s="1"/>
      <c r="C45" s="8"/>
      <c r="D45" s="8"/>
      <c r="E45" s="8"/>
      <c r="F45" s="8"/>
      <c r="G45" s="8"/>
      <c r="H45" s="8"/>
      <c r="I45" s="8"/>
      <c r="J45" s="20"/>
      <c r="K45" s="1"/>
      <c r="L45" s="1"/>
      <c r="M45" s="1"/>
      <c r="N45" s="1"/>
      <c r="O45" s="1"/>
      <c r="P45" s="1"/>
      <c r="Q45" s="7"/>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8"/>
    </row>
    <row r="46" spans="1:47" x14ac:dyDescent="0.25">
      <c r="A46" s="20"/>
      <c r="B46" s="1"/>
      <c r="C46" s="8"/>
      <c r="D46" s="8"/>
      <c r="E46" s="8"/>
      <c r="F46" s="8"/>
      <c r="G46" s="8"/>
      <c r="H46" s="8"/>
      <c r="I46" s="8"/>
      <c r="J46" s="20"/>
      <c r="K46" s="1"/>
      <c r="L46" s="1"/>
      <c r="M46" s="1"/>
      <c r="N46" s="1"/>
      <c r="O46" s="1"/>
      <c r="P46" s="1"/>
      <c r="Q46" s="7"/>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8"/>
    </row>
    <row r="47" spans="1:47" x14ac:dyDescent="0.25">
      <c r="A47" s="20"/>
      <c r="B47" s="1"/>
      <c r="C47" s="8"/>
      <c r="D47" s="8"/>
      <c r="E47" s="8"/>
      <c r="F47" s="8"/>
      <c r="G47" s="8"/>
      <c r="H47" s="8"/>
      <c r="I47" s="8"/>
      <c r="J47" s="20"/>
      <c r="K47" s="1"/>
      <c r="L47" s="1"/>
      <c r="M47" s="1"/>
      <c r="N47" s="1"/>
      <c r="O47" s="1"/>
      <c r="P47" s="1"/>
      <c r="Q47" s="7"/>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8"/>
    </row>
    <row r="48" spans="1:47" x14ac:dyDescent="0.25">
      <c r="A48" s="20"/>
      <c r="B48" s="1"/>
      <c r="C48" s="8"/>
      <c r="D48" s="8"/>
      <c r="E48" s="8"/>
      <c r="F48" s="8"/>
      <c r="G48" s="8"/>
      <c r="H48" s="8"/>
      <c r="I48" s="8"/>
      <c r="J48" s="20"/>
      <c r="K48" s="1"/>
      <c r="L48" s="1"/>
      <c r="M48" s="1"/>
      <c r="N48" s="1"/>
      <c r="O48" s="1"/>
      <c r="P48" s="1"/>
      <c r="Q48" s="7"/>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8"/>
    </row>
    <row r="49" spans="1:47" x14ac:dyDescent="0.25">
      <c r="A49" s="20"/>
      <c r="B49" s="1"/>
      <c r="C49" s="8"/>
      <c r="D49" s="8"/>
      <c r="E49" s="8"/>
      <c r="F49" s="8"/>
      <c r="G49" s="8"/>
      <c r="H49" s="8"/>
      <c r="I49" s="8"/>
      <c r="J49" s="20"/>
      <c r="K49" s="1"/>
      <c r="L49" s="1"/>
      <c r="M49" s="1"/>
      <c r="N49" s="1"/>
      <c r="O49" s="1"/>
      <c r="P49" s="1"/>
      <c r="Q49" s="7"/>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8"/>
    </row>
    <row r="50" spans="1:47" x14ac:dyDescent="0.25">
      <c r="A50" s="20"/>
      <c r="B50" s="1"/>
      <c r="C50" s="8"/>
      <c r="D50" s="8"/>
      <c r="E50" s="8"/>
      <c r="F50" s="8"/>
      <c r="G50" s="8"/>
      <c r="H50" s="8"/>
      <c r="I50" s="8"/>
      <c r="J50" s="20"/>
      <c r="K50" s="1"/>
      <c r="L50" s="1"/>
      <c r="M50" s="1"/>
      <c r="N50" s="1"/>
      <c r="O50" s="1"/>
      <c r="P50" s="1"/>
      <c r="Q50" s="7"/>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8"/>
    </row>
    <row r="51" spans="1:47" x14ac:dyDescent="0.25">
      <c r="A51" s="20"/>
      <c r="B51" s="1"/>
      <c r="C51" s="8"/>
      <c r="D51" s="8"/>
      <c r="E51" s="8"/>
      <c r="F51" s="8"/>
      <c r="G51" s="8"/>
      <c r="H51" s="8"/>
      <c r="I51" s="8"/>
      <c r="J51" s="20"/>
      <c r="K51" s="1"/>
      <c r="L51" s="1"/>
      <c r="M51" s="1"/>
      <c r="N51" s="1"/>
      <c r="O51" s="1"/>
      <c r="P51" s="1"/>
      <c r="Q51" s="7"/>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8"/>
    </row>
    <row r="52" spans="1:47" x14ac:dyDescent="0.25">
      <c r="A52" s="20"/>
      <c r="B52" s="1"/>
      <c r="C52" s="8"/>
      <c r="D52" s="8"/>
      <c r="E52" s="8"/>
      <c r="F52" s="8"/>
      <c r="G52" s="8"/>
      <c r="H52" s="8"/>
      <c r="I52" s="8"/>
      <c r="J52" s="20"/>
      <c r="K52" s="1"/>
      <c r="L52" s="1"/>
      <c r="M52" s="1"/>
      <c r="N52" s="1"/>
      <c r="O52" s="1"/>
      <c r="P52" s="1"/>
      <c r="Q52" s="7"/>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8"/>
    </row>
    <row r="53" spans="1:47" x14ac:dyDescent="0.25">
      <c r="A53" s="20"/>
      <c r="B53" s="1"/>
      <c r="C53" s="8"/>
      <c r="D53" s="8"/>
      <c r="E53" s="8"/>
      <c r="F53" s="8"/>
      <c r="G53" s="8"/>
      <c r="H53" s="8"/>
      <c r="I53" s="8"/>
      <c r="J53" s="20"/>
      <c r="K53" s="1"/>
      <c r="L53" s="1"/>
      <c r="M53" s="1"/>
      <c r="N53" s="1"/>
      <c r="O53" s="1"/>
      <c r="P53" s="1"/>
      <c r="Q53" s="7"/>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8"/>
    </row>
    <row r="54" spans="1:47" x14ac:dyDescent="0.25">
      <c r="A54" s="20"/>
      <c r="B54" s="1"/>
      <c r="C54" s="8"/>
      <c r="D54" s="8"/>
      <c r="E54" s="8"/>
      <c r="F54" s="8"/>
      <c r="G54" s="8"/>
      <c r="H54" s="8"/>
      <c r="I54" s="8"/>
      <c r="J54" s="20"/>
      <c r="K54" s="1"/>
      <c r="L54" s="1"/>
      <c r="M54" s="1"/>
      <c r="N54" s="1"/>
      <c r="O54" s="1"/>
      <c r="P54" s="1"/>
      <c r="Q54" s="7"/>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8"/>
    </row>
    <row r="55" spans="1:47" x14ac:dyDescent="0.25">
      <c r="A55" s="20"/>
      <c r="B55" s="1"/>
      <c r="C55" s="8"/>
      <c r="D55" s="8"/>
      <c r="E55" s="8"/>
      <c r="F55" s="8"/>
      <c r="G55" s="8"/>
      <c r="H55" s="8"/>
      <c r="I55" s="8"/>
      <c r="J55" s="20"/>
      <c r="K55" s="1"/>
      <c r="L55" s="1"/>
      <c r="M55" s="1"/>
      <c r="N55" s="1"/>
      <c r="O55" s="1"/>
      <c r="P55" s="1"/>
      <c r="Q55" s="7"/>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8"/>
    </row>
    <row r="56" spans="1:47" x14ac:dyDescent="0.25">
      <c r="A56" s="20"/>
      <c r="B56" s="1"/>
      <c r="C56" s="8"/>
      <c r="D56" s="8"/>
      <c r="E56" s="8"/>
      <c r="F56" s="8"/>
      <c r="G56" s="8"/>
      <c r="H56" s="8"/>
      <c r="I56" s="8"/>
      <c r="J56" s="20"/>
      <c r="K56" s="1"/>
      <c r="L56" s="1"/>
      <c r="M56" s="1"/>
      <c r="N56" s="1"/>
      <c r="O56" s="1"/>
      <c r="P56" s="1"/>
      <c r="Q56" s="7"/>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8"/>
    </row>
    <row r="57" spans="1:47" x14ac:dyDescent="0.25">
      <c r="A57" s="20"/>
      <c r="B57" s="1"/>
      <c r="C57" s="8"/>
      <c r="D57" s="8"/>
      <c r="E57" s="8"/>
      <c r="F57" s="8"/>
      <c r="G57" s="8"/>
      <c r="H57" s="8"/>
      <c r="I57" s="8"/>
      <c r="J57" s="20"/>
      <c r="K57" s="1"/>
      <c r="L57" s="1"/>
      <c r="M57" s="1"/>
      <c r="N57" s="1"/>
      <c r="O57" s="1"/>
      <c r="P57" s="1"/>
      <c r="Q57" s="7"/>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8"/>
    </row>
    <row r="58" spans="1:47" x14ac:dyDescent="0.25">
      <c r="A58" s="20"/>
      <c r="B58" s="1"/>
      <c r="C58" s="8"/>
      <c r="D58" s="8"/>
      <c r="E58" s="8"/>
      <c r="F58" s="8"/>
      <c r="G58" s="8"/>
      <c r="H58" s="8"/>
      <c r="I58" s="8"/>
      <c r="J58" s="20"/>
      <c r="K58" s="1"/>
      <c r="L58" s="1"/>
      <c r="M58" s="1"/>
      <c r="N58" s="1"/>
      <c r="O58" s="1"/>
      <c r="P58" s="1"/>
      <c r="Q58" s="7"/>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8"/>
    </row>
    <row r="59" spans="1:47" x14ac:dyDescent="0.25">
      <c r="A59" s="20"/>
      <c r="B59" s="1"/>
      <c r="C59" s="8"/>
      <c r="D59" s="8"/>
      <c r="E59" s="8"/>
      <c r="F59" s="8"/>
      <c r="G59" s="8"/>
      <c r="H59" s="8"/>
      <c r="I59" s="8"/>
      <c r="J59" s="20"/>
      <c r="K59" s="1"/>
      <c r="L59" s="1"/>
      <c r="M59" s="1"/>
      <c r="N59" s="1"/>
      <c r="O59" s="1"/>
      <c r="P59" s="1"/>
      <c r="Q59" s="7"/>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8"/>
    </row>
    <row r="60" spans="1:47" x14ac:dyDescent="0.25">
      <c r="A60" s="20"/>
      <c r="B60" s="1"/>
      <c r="C60" s="8"/>
      <c r="D60" s="8"/>
      <c r="E60" s="8"/>
      <c r="F60" s="8"/>
      <c r="G60" s="8"/>
      <c r="H60" s="8"/>
      <c r="I60" s="8"/>
      <c r="J60" s="20"/>
      <c r="K60" s="1"/>
      <c r="L60" s="1"/>
      <c r="M60" s="1"/>
      <c r="N60" s="1"/>
      <c r="O60" s="1"/>
      <c r="P60" s="1"/>
      <c r="Q60" s="7"/>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8"/>
    </row>
    <row r="61" spans="1:47" x14ac:dyDescent="0.25">
      <c r="A61" s="20"/>
      <c r="B61" s="1"/>
      <c r="C61" s="8"/>
      <c r="D61" s="8"/>
      <c r="E61" s="8"/>
      <c r="F61" s="8"/>
      <c r="G61" s="8"/>
      <c r="H61" s="8"/>
      <c r="I61" s="8"/>
      <c r="J61" s="20"/>
      <c r="K61" s="1"/>
      <c r="L61" s="1"/>
      <c r="M61" s="1"/>
      <c r="N61" s="1"/>
      <c r="O61" s="1"/>
      <c r="P61" s="1"/>
      <c r="Q61" s="7"/>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8"/>
    </row>
    <row r="62" spans="1:47" x14ac:dyDescent="0.25">
      <c r="A62" s="20"/>
      <c r="B62" s="1"/>
      <c r="C62" s="8"/>
      <c r="D62" s="8"/>
      <c r="E62" s="8"/>
      <c r="F62" s="8"/>
      <c r="G62" s="8"/>
      <c r="H62" s="8"/>
      <c r="I62" s="8"/>
      <c r="J62" s="20"/>
      <c r="K62" s="1"/>
      <c r="L62" s="1"/>
      <c r="M62" s="1"/>
      <c r="N62" s="1"/>
      <c r="O62" s="1"/>
      <c r="P62" s="1"/>
      <c r="Q62" s="7"/>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8"/>
    </row>
    <row r="63" spans="1:47" x14ac:dyDescent="0.25">
      <c r="A63" s="20"/>
      <c r="B63" s="1"/>
      <c r="C63" s="8"/>
      <c r="D63" s="8"/>
      <c r="E63" s="8"/>
      <c r="F63" s="8"/>
      <c r="G63" s="8"/>
      <c r="H63" s="8"/>
      <c r="I63" s="8"/>
      <c r="J63" s="20"/>
      <c r="K63" s="1"/>
      <c r="L63" s="1"/>
      <c r="M63" s="1"/>
      <c r="N63" s="1"/>
      <c r="O63" s="1"/>
      <c r="P63" s="1"/>
      <c r="Q63" s="7"/>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8"/>
    </row>
    <row r="64" spans="1:47" x14ac:dyDescent="0.25">
      <c r="A64" s="20"/>
      <c r="B64" s="1"/>
      <c r="C64" s="8"/>
      <c r="D64" s="8"/>
      <c r="E64" s="8"/>
      <c r="F64" s="8"/>
      <c r="G64" s="8"/>
      <c r="H64" s="8"/>
      <c r="I64" s="8"/>
      <c r="J64" s="20"/>
      <c r="K64" s="1"/>
      <c r="L64" s="1"/>
      <c r="M64" s="1"/>
      <c r="N64" s="1"/>
      <c r="O64" s="1"/>
      <c r="P64" s="1"/>
      <c r="Q64" s="7"/>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8"/>
    </row>
    <row r="65" spans="1:47" x14ac:dyDescent="0.25">
      <c r="A65" s="20"/>
      <c r="B65" s="1"/>
      <c r="C65" s="8"/>
      <c r="D65" s="8"/>
      <c r="E65" s="8"/>
      <c r="F65" s="8"/>
      <c r="G65" s="8"/>
      <c r="H65" s="8"/>
      <c r="I65" s="8"/>
      <c r="J65" s="20"/>
      <c r="K65" s="1"/>
      <c r="L65" s="1"/>
      <c r="M65" s="1"/>
      <c r="N65" s="1"/>
      <c r="O65" s="1"/>
      <c r="P65" s="1"/>
      <c r="Q65" s="7"/>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8"/>
    </row>
    <row r="66" spans="1:47" x14ac:dyDescent="0.25">
      <c r="A66" s="20"/>
      <c r="B66" s="1"/>
      <c r="C66" s="8"/>
      <c r="D66" s="8"/>
      <c r="E66" s="8"/>
      <c r="F66" s="8"/>
      <c r="G66" s="8"/>
      <c r="H66" s="8"/>
      <c r="I66" s="8"/>
      <c r="J66" s="20"/>
      <c r="K66" s="1"/>
      <c r="L66" s="1"/>
      <c r="M66" s="1"/>
      <c r="N66" s="1"/>
      <c r="O66" s="1"/>
      <c r="P66" s="1"/>
      <c r="Q66" s="7"/>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8"/>
    </row>
    <row r="67" spans="1:47" x14ac:dyDescent="0.25">
      <c r="A67" s="20"/>
      <c r="B67" s="1"/>
      <c r="C67" s="8"/>
      <c r="D67" s="8"/>
      <c r="E67" s="8"/>
      <c r="F67" s="8"/>
      <c r="G67" s="8"/>
      <c r="H67" s="8"/>
      <c r="I67" s="8"/>
      <c r="J67" s="20"/>
      <c r="K67" s="1"/>
      <c r="L67" s="1"/>
      <c r="M67" s="1"/>
      <c r="N67" s="1"/>
      <c r="O67" s="1"/>
      <c r="P67" s="1"/>
      <c r="Q67" s="7"/>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8"/>
    </row>
    <row r="68" spans="1:47" x14ac:dyDescent="0.25">
      <c r="A68" s="20"/>
      <c r="B68" s="1"/>
      <c r="C68" s="8"/>
      <c r="D68" s="8"/>
      <c r="E68" s="8"/>
      <c r="F68" s="8"/>
      <c r="G68" s="8"/>
      <c r="H68" s="8"/>
      <c r="I68" s="8"/>
      <c r="J68" s="20"/>
      <c r="K68" s="1"/>
      <c r="L68" s="1"/>
      <c r="M68" s="1"/>
      <c r="N68" s="1"/>
      <c r="O68" s="1"/>
      <c r="P68" s="1"/>
      <c r="Q68" s="7"/>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8"/>
    </row>
    <row r="69" spans="1:47" x14ac:dyDescent="0.25">
      <c r="A69" s="20"/>
      <c r="B69" s="1"/>
      <c r="C69" s="8"/>
      <c r="D69" s="8"/>
      <c r="E69" s="8"/>
      <c r="F69" s="8"/>
      <c r="G69" s="8"/>
      <c r="H69" s="8"/>
      <c r="I69" s="8"/>
      <c r="J69" s="20"/>
      <c r="K69" s="1"/>
      <c r="L69" s="1"/>
      <c r="M69" s="1"/>
      <c r="N69" s="1"/>
      <c r="O69" s="1"/>
      <c r="P69" s="1"/>
      <c r="Q69" s="7"/>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8"/>
    </row>
    <row r="70" spans="1:47" x14ac:dyDescent="0.25">
      <c r="A70" s="20"/>
      <c r="B70" s="1"/>
      <c r="C70" s="8"/>
      <c r="D70" s="8"/>
      <c r="E70" s="8"/>
      <c r="F70" s="8"/>
      <c r="G70" s="8"/>
      <c r="H70" s="8"/>
      <c r="I70" s="8"/>
      <c r="J70" s="20"/>
      <c r="K70" s="1"/>
      <c r="L70" s="1"/>
      <c r="M70" s="1"/>
      <c r="N70" s="1"/>
      <c r="O70" s="1"/>
      <c r="P70" s="1"/>
      <c r="Q70" s="7"/>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8"/>
    </row>
    <row r="71" spans="1:47" x14ac:dyDescent="0.25">
      <c r="A71" s="20"/>
      <c r="B71" s="1"/>
      <c r="C71" s="8"/>
      <c r="D71" s="8"/>
      <c r="E71" s="8"/>
      <c r="F71" s="8"/>
      <c r="G71" s="8"/>
      <c r="H71" s="8"/>
      <c r="I71" s="8"/>
      <c r="J71" s="20"/>
      <c r="K71" s="1"/>
      <c r="L71" s="1"/>
      <c r="M71" s="1"/>
      <c r="N71" s="1"/>
      <c r="O71" s="1"/>
      <c r="P71" s="1"/>
      <c r="Q71" s="7"/>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8"/>
    </row>
    <row r="72" spans="1:47" x14ac:dyDescent="0.25">
      <c r="A72" s="20"/>
      <c r="B72" s="1"/>
      <c r="C72" s="8"/>
      <c r="D72" s="8"/>
      <c r="E72" s="8"/>
      <c r="F72" s="8"/>
      <c r="G72" s="8"/>
      <c r="H72" s="8"/>
      <c r="I72" s="8"/>
      <c r="J72" s="20"/>
      <c r="K72" s="1"/>
      <c r="L72" s="1"/>
      <c r="M72" s="1"/>
      <c r="N72" s="1"/>
      <c r="O72" s="1"/>
      <c r="P72" s="1"/>
      <c r="Q72" s="7"/>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8"/>
    </row>
    <row r="73" spans="1:47" x14ac:dyDescent="0.25">
      <c r="A73" s="20"/>
      <c r="B73" s="1"/>
      <c r="C73" s="8"/>
      <c r="D73" s="8"/>
      <c r="E73" s="8"/>
      <c r="F73" s="8"/>
      <c r="G73" s="8"/>
      <c r="H73" s="8"/>
      <c r="I73" s="8"/>
      <c r="J73" s="20"/>
      <c r="K73" s="1"/>
      <c r="L73" s="1"/>
      <c r="M73" s="1"/>
      <c r="N73" s="1"/>
      <c r="O73" s="1"/>
      <c r="P73" s="1"/>
      <c r="Q73" s="7"/>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8"/>
    </row>
    <row r="74" spans="1:47" x14ac:dyDescent="0.25">
      <c r="A74" s="20"/>
      <c r="B74" s="1"/>
      <c r="C74" s="8"/>
      <c r="D74" s="8"/>
      <c r="E74" s="8"/>
      <c r="F74" s="8"/>
      <c r="G74" s="8"/>
      <c r="H74" s="8"/>
      <c r="I74" s="8"/>
      <c r="J74" s="20"/>
      <c r="K74" s="1"/>
      <c r="L74" s="1"/>
      <c r="M74" s="1"/>
      <c r="N74" s="1"/>
      <c r="O74" s="1"/>
      <c r="P74" s="1"/>
      <c r="Q74" s="7"/>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8"/>
    </row>
    <row r="75" spans="1:47" x14ac:dyDescent="0.25">
      <c r="A75" s="20"/>
      <c r="B75" s="1"/>
      <c r="C75" s="8"/>
      <c r="D75" s="8"/>
      <c r="E75" s="8"/>
      <c r="F75" s="8"/>
      <c r="G75" s="8"/>
      <c r="H75" s="8"/>
      <c r="I75" s="8"/>
      <c r="J75" s="20"/>
      <c r="K75" s="1"/>
      <c r="L75" s="1"/>
      <c r="M75" s="1"/>
      <c r="N75" s="1"/>
      <c r="O75" s="1"/>
      <c r="P75" s="1"/>
      <c r="Q75" s="7"/>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8"/>
    </row>
    <row r="76" spans="1:47" x14ac:dyDescent="0.25">
      <c r="A76" s="20"/>
      <c r="B76" s="1"/>
      <c r="C76" s="8"/>
      <c r="D76" s="8"/>
      <c r="E76" s="8"/>
      <c r="F76" s="8"/>
      <c r="G76" s="8"/>
      <c r="H76" s="8"/>
      <c r="I76" s="8"/>
      <c r="J76" s="20"/>
      <c r="K76" s="1"/>
      <c r="L76" s="1"/>
      <c r="M76" s="1"/>
      <c r="N76" s="1"/>
      <c r="O76" s="1"/>
      <c r="P76" s="1"/>
      <c r="Q76" s="7"/>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8"/>
    </row>
    <row r="77" spans="1:47" x14ac:dyDescent="0.25">
      <c r="A77" s="20"/>
      <c r="B77" s="1"/>
      <c r="C77" s="8"/>
      <c r="D77" s="8"/>
      <c r="E77" s="8"/>
      <c r="F77" s="8"/>
      <c r="G77" s="8"/>
      <c r="H77" s="8"/>
      <c r="I77" s="8"/>
      <c r="J77" s="20"/>
      <c r="K77" s="1"/>
      <c r="L77" s="1"/>
      <c r="M77" s="1"/>
      <c r="N77" s="1"/>
      <c r="O77" s="1"/>
      <c r="P77" s="1"/>
      <c r="Q77" s="7"/>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8"/>
    </row>
    <row r="78" spans="1:47" x14ac:dyDescent="0.25">
      <c r="A78" s="20"/>
      <c r="B78" s="1"/>
      <c r="C78" s="8"/>
      <c r="D78" s="8"/>
      <c r="E78" s="8"/>
      <c r="F78" s="8"/>
      <c r="G78" s="8"/>
      <c r="H78" s="8"/>
      <c r="I78" s="8"/>
      <c r="J78" s="20"/>
      <c r="K78" s="1"/>
      <c r="L78" s="1"/>
      <c r="M78" s="1"/>
      <c r="N78" s="1"/>
      <c r="O78" s="1"/>
      <c r="P78" s="1"/>
      <c r="Q78" s="7"/>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8"/>
    </row>
    <row r="79" spans="1:47" x14ac:dyDescent="0.25">
      <c r="A79" s="20"/>
      <c r="B79" s="1"/>
      <c r="C79" s="8"/>
      <c r="D79" s="8"/>
      <c r="E79" s="8"/>
      <c r="F79" s="8"/>
      <c r="G79" s="8"/>
      <c r="H79" s="8"/>
      <c r="I79" s="8"/>
      <c r="J79" s="20"/>
      <c r="K79" s="1"/>
      <c r="L79" s="1"/>
      <c r="M79" s="1"/>
      <c r="N79" s="1"/>
      <c r="O79" s="1"/>
      <c r="P79" s="1"/>
      <c r="Q79" s="7"/>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8"/>
    </row>
    <row r="80" spans="1:47" x14ac:dyDescent="0.25">
      <c r="A80" s="20"/>
      <c r="B80" s="1"/>
      <c r="C80" s="8"/>
      <c r="D80" s="8"/>
      <c r="E80" s="8"/>
      <c r="F80" s="8"/>
      <c r="G80" s="8"/>
      <c r="H80" s="8"/>
      <c r="I80" s="8"/>
      <c r="J80" s="20"/>
      <c r="K80" s="1"/>
      <c r="L80" s="1"/>
      <c r="M80" s="1"/>
      <c r="N80" s="1"/>
      <c r="O80" s="1"/>
      <c r="P80" s="1"/>
      <c r="Q80" s="7"/>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8"/>
    </row>
    <row r="81" spans="1:47" x14ac:dyDescent="0.25">
      <c r="A81" s="20"/>
      <c r="B81" s="1"/>
      <c r="C81" s="8"/>
      <c r="D81" s="8"/>
      <c r="E81" s="8"/>
      <c r="F81" s="8"/>
      <c r="G81" s="8"/>
      <c r="H81" s="8"/>
      <c r="I81" s="8"/>
      <c r="J81" s="20"/>
      <c r="K81" s="1"/>
      <c r="L81" s="1"/>
      <c r="M81" s="1"/>
      <c r="N81" s="1"/>
      <c r="O81" s="1"/>
      <c r="P81" s="1"/>
      <c r="Q81" s="7"/>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8"/>
    </row>
    <row r="82" spans="1:47" x14ac:dyDescent="0.25">
      <c r="A82" s="20"/>
      <c r="B82" s="1"/>
      <c r="C82" s="8"/>
      <c r="D82" s="8"/>
      <c r="E82" s="8"/>
      <c r="F82" s="8"/>
      <c r="G82" s="8"/>
      <c r="H82" s="8"/>
      <c r="I82" s="8"/>
      <c r="J82" s="20"/>
      <c r="K82" s="1"/>
      <c r="L82" s="1"/>
      <c r="M82" s="1"/>
      <c r="N82" s="1"/>
      <c r="O82" s="1"/>
      <c r="P82" s="1"/>
      <c r="Q82" s="7"/>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8"/>
    </row>
    <row r="83" spans="1:47" x14ac:dyDescent="0.25">
      <c r="A83" s="20"/>
      <c r="B83" s="1"/>
      <c r="C83" s="8"/>
      <c r="D83" s="8"/>
      <c r="E83" s="8"/>
      <c r="F83" s="8"/>
      <c r="G83" s="8"/>
      <c r="H83" s="8"/>
      <c r="I83" s="8"/>
      <c r="J83" s="20"/>
      <c r="K83" s="1"/>
      <c r="L83" s="1"/>
      <c r="M83" s="1"/>
      <c r="N83" s="1"/>
      <c r="O83" s="1"/>
      <c r="P83" s="1"/>
      <c r="Q83" s="7"/>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8"/>
    </row>
    <row r="84" spans="1:47" x14ac:dyDescent="0.25">
      <c r="A84" s="20"/>
      <c r="B84" s="1"/>
      <c r="C84" s="8"/>
      <c r="D84" s="8"/>
      <c r="E84" s="8"/>
      <c r="F84" s="8"/>
      <c r="G84" s="8"/>
      <c r="H84" s="8"/>
      <c r="I84" s="8"/>
      <c r="J84" s="20"/>
      <c r="K84" s="1"/>
      <c r="L84" s="1"/>
      <c r="M84" s="1"/>
      <c r="N84" s="1"/>
      <c r="O84" s="1"/>
      <c r="P84" s="1"/>
      <c r="Q84" s="7"/>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8"/>
    </row>
    <row r="85" spans="1:47" x14ac:dyDescent="0.25">
      <c r="A85" s="20"/>
      <c r="B85" s="1"/>
      <c r="C85" s="8"/>
      <c r="D85" s="8"/>
      <c r="E85" s="8"/>
      <c r="F85" s="8"/>
      <c r="G85" s="8"/>
      <c r="H85" s="8"/>
      <c r="I85" s="8"/>
      <c r="J85" s="20"/>
      <c r="K85" s="1"/>
      <c r="L85" s="1"/>
      <c r="M85" s="1"/>
      <c r="N85" s="1"/>
      <c r="O85" s="1"/>
      <c r="P85" s="1"/>
      <c r="Q85" s="7"/>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8"/>
    </row>
    <row r="86" spans="1:47" x14ac:dyDescent="0.25">
      <c r="A86" s="20"/>
      <c r="B86" s="1"/>
      <c r="C86" s="8"/>
      <c r="D86" s="8"/>
      <c r="E86" s="8"/>
      <c r="F86" s="8"/>
      <c r="G86" s="8"/>
      <c r="H86" s="8"/>
      <c r="I86" s="8"/>
      <c r="J86" s="20"/>
      <c r="K86" s="1"/>
      <c r="L86" s="1"/>
      <c r="M86" s="1"/>
      <c r="N86" s="1"/>
      <c r="O86" s="1"/>
      <c r="P86" s="1"/>
      <c r="Q86" s="7"/>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8"/>
    </row>
    <row r="87" spans="1:47" x14ac:dyDescent="0.25">
      <c r="A87" s="20"/>
      <c r="B87" s="1"/>
      <c r="C87" s="8"/>
      <c r="D87" s="8"/>
      <c r="E87" s="8"/>
      <c r="F87" s="8"/>
      <c r="G87" s="8"/>
      <c r="H87" s="8"/>
      <c r="I87" s="8"/>
      <c r="J87" s="20"/>
      <c r="K87" s="1"/>
      <c r="L87" s="1"/>
      <c r="M87" s="1"/>
      <c r="N87" s="1"/>
      <c r="O87" s="1"/>
      <c r="P87" s="1"/>
      <c r="Q87" s="7"/>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8"/>
    </row>
    <row r="88" spans="1:47" x14ac:dyDescent="0.25">
      <c r="A88" s="20"/>
      <c r="B88" s="1"/>
      <c r="C88" s="8"/>
      <c r="D88" s="8"/>
      <c r="E88" s="8"/>
      <c r="F88" s="8"/>
      <c r="G88" s="8"/>
      <c r="H88" s="8"/>
      <c r="I88" s="8"/>
      <c r="J88" s="20"/>
      <c r="K88" s="1"/>
      <c r="L88" s="1"/>
      <c r="M88" s="1"/>
      <c r="N88" s="1"/>
      <c r="O88" s="1"/>
      <c r="P88" s="1"/>
      <c r="Q88" s="7"/>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8"/>
    </row>
    <row r="89" spans="1:47" x14ac:dyDescent="0.25">
      <c r="A89" s="20"/>
      <c r="B89" s="1"/>
      <c r="C89" s="8"/>
      <c r="D89" s="8"/>
      <c r="E89" s="8"/>
      <c r="F89" s="8"/>
      <c r="G89" s="8"/>
      <c r="H89" s="8"/>
      <c r="I89" s="8"/>
      <c r="J89" s="20"/>
      <c r="K89" s="1"/>
      <c r="L89" s="1"/>
      <c r="M89" s="1"/>
      <c r="N89" s="1"/>
      <c r="O89" s="1"/>
      <c r="P89" s="1"/>
      <c r="Q89" s="7"/>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8"/>
    </row>
    <row r="90" spans="1:47" x14ac:dyDescent="0.25">
      <c r="A90" s="20"/>
      <c r="B90" s="1"/>
      <c r="C90" s="8"/>
      <c r="D90" s="8"/>
      <c r="E90" s="8"/>
      <c r="F90" s="8"/>
      <c r="G90" s="8"/>
      <c r="H90" s="8"/>
      <c r="I90" s="8"/>
      <c r="J90" s="20"/>
      <c r="K90" s="1"/>
      <c r="L90" s="1"/>
      <c r="M90" s="1"/>
      <c r="N90" s="1"/>
      <c r="O90" s="1"/>
      <c r="P90" s="1"/>
      <c r="Q90" s="7"/>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8"/>
    </row>
    <row r="91" spans="1:47" x14ac:dyDescent="0.25">
      <c r="A91" s="20"/>
      <c r="B91" s="1"/>
      <c r="C91" s="8"/>
      <c r="D91" s="8"/>
      <c r="E91" s="8"/>
      <c r="F91" s="8"/>
      <c r="G91" s="8"/>
      <c r="H91" s="8"/>
      <c r="I91" s="8"/>
      <c r="J91" s="20"/>
      <c r="K91" s="1"/>
      <c r="L91" s="1"/>
      <c r="M91" s="1"/>
      <c r="N91" s="1"/>
      <c r="O91" s="1"/>
      <c r="P91" s="1"/>
      <c r="Q91" s="7"/>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8"/>
    </row>
    <row r="92" spans="1:47" x14ac:dyDescent="0.25">
      <c r="A92" s="20"/>
      <c r="B92" s="1"/>
      <c r="C92" s="8"/>
      <c r="D92" s="8"/>
      <c r="E92" s="8"/>
      <c r="F92" s="8"/>
      <c r="G92" s="8"/>
      <c r="H92" s="8"/>
      <c r="I92" s="8"/>
      <c r="J92" s="20"/>
      <c r="K92" s="1"/>
      <c r="L92" s="1"/>
      <c r="M92" s="1"/>
      <c r="N92" s="1"/>
      <c r="O92" s="1"/>
      <c r="P92" s="1"/>
      <c r="Q92" s="7"/>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8"/>
    </row>
    <row r="93" spans="1:47" x14ac:dyDescent="0.25">
      <c r="A93" s="20"/>
      <c r="B93" s="1"/>
      <c r="C93" s="8"/>
      <c r="D93" s="8"/>
      <c r="E93" s="8"/>
      <c r="F93" s="8"/>
      <c r="G93" s="8"/>
      <c r="H93" s="8"/>
      <c r="I93" s="8"/>
      <c r="J93" s="20"/>
      <c r="K93" s="1"/>
      <c r="L93" s="1"/>
      <c r="M93" s="1"/>
      <c r="N93" s="1"/>
      <c r="O93" s="1"/>
      <c r="P93" s="1"/>
      <c r="Q93" s="7"/>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8"/>
    </row>
    <row r="94" spans="1:47" x14ac:dyDescent="0.25">
      <c r="A94" s="20"/>
      <c r="B94" s="1"/>
      <c r="C94" s="8"/>
      <c r="D94" s="8"/>
      <c r="E94" s="8"/>
      <c r="F94" s="8"/>
      <c r="G94" s="8"/>
      <c r="H94" s="8"/>
      <c r="I94" s="8"/>
      <c r="J94" s="20"/>
      <c r="K94" s="1"/>
      <c r="L94" s="1"/>
      <c r="M94" s="1"/>
      <c r="N94" s="1"/>
      <c r="O94" s="1"/>
      <c r="P94" s="1"/>
      <c r="Q94" s="7"/>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8"/>
    </row>
    <row r="95" spans="1:47" x14ac:dyDescent="0.25">
      <c r="A95" s="20"/>
      <c r="B95" s="1"/>
      <c r="C95" s="8"/>
      <c r="D95" s="8"/>
      <c r="E95" s="8"/>
      <c r="F95" s="8"/>
      <c r="G95" s="8"/>
      <c r="H95" s="8"/>
      <c r="I95" s="8"/>
      <c r="J95" s="20"/>
      <c r="K95" s="1"/>
      <c r="L95" s="1"/>
      <c r="M95" s="1"/>
      <c r="N95" s="1"/>
      <c r="O95" s="1"/>
      <c r="P95" s="1"/>
      <c r="Q95" s="7"/>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8"/>
    </row>
    <row r="96" spans="1:47" x14ac:dyDescent="0.25">
      <c r="A96" s="20"/>
      <c r="B96" s="1"/>
      <c r="C96" s="8"/>
      <c r="D96" s="8"/>
      <c r="E96" s="8"/>
      <c r="F96" s="8"/>
      <c r="G96" s="8"/>
      <c r="H96" s="8"/>
      <c r="I96" s="8"/>
      <c r="J96" s="20"/>
      <c r="K96" s="1"/>
      <c r="L96" s="1"/>
      <c r="M96" s="1"/>
      <c r="N96" s="1"/>
      <c r="O96" s="1"/>
      <c r="P96" s="1"/>
      <c r="Q96" s="7"/>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8"/>
    </row>
    <row r="97" spans="1:47" x14ac:dyDescent="0.25">
      <c r="A97" s="20"/>
      <c r="B97" s="1"/>
      <c r="C97" s="8"/>
      <c r="D97" s="8"/>
      <c r="E97" s="8"/>
      <c r="F97" s="8"/>
      <c r="G97" s="8"/>
      <c r="H97" s="8"/>
      <c r="I97" s="8"/>
      <c r="J97" s="20"/>
      <c r="K97" s="1"/>
      <c r="L97" s="1"/>
      <c r="M97" s="1"/>
      <c r="N97" s="1"/>
      <c r="O97" s="1"/>
      <c r="P97" s="1"/>
      <c r="Q97" s="7"/>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8"/>
    </row>
    <row r="98" spans="1:47" x14ac:dyDescent="0.25">
      <c r="A98" s="20"/>
      <c r="B98" s="1"/>
      <c r="C98" s="8"/>
      <c r="D98" s="8"/>
      <c r="E98" s="8"/>
      <c r="F98" s="8"/>
      <c r="G98" s="8"/>
      <c r="H98" s="8"/>
      <c r="I98" s="8"/>
      <c r="J98" s="20"/>
      <c r="K98" s="1"/>
      <c r="L98" s="1"/>
      <c r="M98" s="1"/>
      <c r="N98" s="1"/>
      <c r="O98" s="1"/>
      <c r="P98" s="1"/>
      <c r="Q98" s="7"/>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8"/>
    </row>
    <row r="99" spans="1:47" x14ac:dyDescent="0.25">
      <c r="A99" s="20"/>
      <c r="B99" s="1"/>
      <c r="C99" s="8"/>
      <c r="D99" s="8"/>
      <c r="E99" s="8"/>
      <c r="F99" s="8"/>
      <c r="G99" s="8"/>
      <c r="H99" s="8"/>
      <c r="I99" s="8"/>
      <c r="J99" s="20"/>
      <c r="K99" s="1"/>
      <c r="L99" s="1"/>
      <c r="M99" s="1"/>
      <c r="N99" s="1"/>
      <c r="O99" s="1"/>
      <c r="P99" s="1"/>
      <c r="Q99" s="7"/>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8"/>
    </row>
    <row r="100" spans="1:47" x14ac:dyDescent="0.25">
      <c r="A100" s="20"/>
      <c r="B100" s="1"/>
      <c r="C100" s="8"/>
      <c r="D100" s="8"/>
      <c r="E100" s="8"/>
      <c r="F100" s="8"/>
      <c r="G100" s="8"/>
      <c r="H100" s="8"/>
      <c r="I100" s="8"/>
      <c r="J100" s="20"/>
      <c r="K100" s="1"/>
      <c r="L100" s="1"/>
      <c r="M100" s="1"/>
      <c r="N100" s="1"/>
      <c r="O100" s="1"/>
      <c r="P100" s="1"/>
      <c r="Q100" s="7"/>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8"/>
    </row>
    <row r="101" spans="1:47" x14ac:dyDescent="0.25">
      <c r="A101" s="20"/>
      <c r="B101" s="1"/>
      <c r="C101" s="8"/>
      <c r="D101" s="8"/>
      <c r="E101" s="8"/>
      <c r="F101" s="8"/>
      <c r="G101" s="8"/>
      <c r="H101" s="8"/>
      <c r="I101" s="8"/>
      <c r="J101" s="20"/>
      <c r="K101" s="1"/>
      <c r="L101" s="1"/>
      <c r="M101" s="1"/>
      <c r="N101" s="1"/>
      <c r="O101" s="1"/>
      <c r="P101" s="1"/>
      <c r="Q101" s="7"/>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8"/>
    </row>
    <row r="102" spans="1:47" x14ac:dyDescent="0.25">
      <c r="A102" s="20"/>
      <c r="B102" s="1"/>
      <c r="C102" s="8"/>
      <c r="D102" s="8"/>
      <c r="E102" s="8"/>
      <c r="F102" s="8"/>
      <c r="G102" s="8"/>
      <c r="H102" s="8"/>
      <c r="I102" s="8"/>
      <c r="J102" s="20"/>
      <c r="K102" s="1"/>
      <c r="L102" s="1"/>
      <c r="M102" s="1"/>
      <c r="N102" s="1"/>
      <c r="O102" s="1"/>
      <c r="P102" s="1"/>
      <c r="Q102" s="7"/>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8"/>
    </row>
    <row r="103" spans="1:47" x14ac:dyDescent="0.25">
      <c r="A103" s="20"/>
      <c r="B103" s="1"/>
      <c r="C103" s="8"/>
      <c r="D103" s="8"/>
      <c r="E103" s="8"/>
      <c r="F103" s="8"/>
      <c r="G103" s="8"/>
      <c r="H103" s="8"/>
      <c r="I103" s="8"/>
      <c r="J103" s="20"/>
      <c r="K103" s="1"/>
      <c r="L103" s="1"/>
      <c r="M103" s="1"/>
      <c r="N103" s="1"/>
      <c r="O103" s="1"/>
      <c r="P103" s="1"/>
      <c r="Q103" s="7"/>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8"/>
    </row>
    <row r="104" spans="1:47" x14ac:dyDescent="0.25">
      <c r="A104" s="20"/>
      <c r="B104" s="1"/>
      <c r="C104" s="8"/>
      <c r="D104" s="8"/>
      <c r="E104" s="8"/>
      <c r="F104" s="8"/>
      <c r="G104" s="8"/>
      <c r="H104" s="8"/>
      <c r="I104" s="8"/>
      <c r="J104" s="20"/>
      <c r="K104" s="1"/>
      <c r="L104" s="1"/>
      <c r="M104" s="1"/>
      <c r="N104" s="1"/>
      <c r="O104" s="1"/>
      <c r="P104" s="1"/>
      <c r="Q104" s="7"/>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8"/>
    </row>
    <row r="105" spans="1:47" x14ac:dyDescent="0.25">
      <c r="A105" s="20"/>
      <c r="B105" s="1"/>
      <c r="C105" s="8"/>
      <c r="D105" s="8"/>
      <c r="E105" s="8"/>
      <c r="F105" s="8"/>
      <c r="G105" s="8"/>
      <c r="H105" s="8"/>
      <c r="I105" s="8"/>
      <c r="J105" s="20"/>
      <c r="K105" s="1"/>
      <c r="L105" s="1"/>
      <c r="M105" s="1"/>
      <c r="N105" s="1"/>
      <c r="O105" s="1"/>
      <c r="P105" s="1"/>
      <c r="Q105" s="7"/>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8"/>
    </row>
    <row r="106" spans="1:47" x14ac:dyDescent="0.25">
      <c r="A106" s="20"/>
      <c r="B106" s="1"/>
      <c r="C106" s="8"/>
      <c r="D106" s="8"/>
      <c r="E106" s="8"/>
      <c r="F106" s="8"/>
      <c r="G106" s="8"/>
      <c r="H106" s="8"/>
      <c r="I106" s="8"/>
      <c r="J106" s="20"/>
      <c r="K106" s="1"/>
      <c r="L106" s="1"/>
      <c r="M106" s="1"/>
      <c r="N106" s="1"/>
      <c r="O106" s="1"/>
      <c r="P106" s="1"/>
      <c r="Q106" s="7"/>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8"/>
    </row>
    <row r="107" spans="1:47" x14ac:dyDescent="0.25">
      <c r="A107" s="20"/>
      <c r="B107" s="1"/>
      <c r="C107" s="8"/>
      <c r="D107" s="8"/>
      <c r="E107" s="8"/>
      <c r="F107" s="8"/>
      <c r="G107" s="8"/>
      <c r="H107" s="8"/>
      <c r="I107" s="8"/>
      <c r="J107" s="20"/>
      <c r="K107" s="1"/>
      <c r="L107" s="1"/>
      <c r="M107" s="1"/>
      <c r="N107" s="1"/>
      <c r="O107" s="1"/>
      <c r="P107" s="1"/>
      <c r="Q107" s="7"/>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8"/>
    </row>
    <row r="108" spans="1:47" x14ac:dyDescent="0.25">
      <c r="A108" s="20"/>
      <c r="B108" s="1"/>
      <c r="C108" s="8"/>
      <c r="D108" s="8"/>
      <c r="E108" s="8"/>
      <c r="F108" s="8"/>
      <c r="G108" s="8"/>
      <c r="H108" s="8"/>
      <c r="I108" s="8"/>
      <c r="J108" s="20"/>
      <c r="K108" s="1"/>
      <c r="L108" s="1"/>
      <c r="M108" s="1"/>
      <c r="N108" s="1"/>
      <c r="O108" s="1"/>
      <c r="P108" s="1"/>
      <c r="Q108" s="7"/>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8"/>
    </row>
    <row r="109" spans="1:47" x14ac:dyDescent="0.25">
      <c r="A109" s="20"/>
      <c r="B109" s="1"/>
      <c r="C109" s="8"/>
      <c r="D109" s="8"/>
      <c r="E109" s="8"/>
      <c r="F109" s="8"/>
      <c r="G109" s="8"/>
      <c r="H109" s="8"/>
      <c r="I109" s="8"/>
      <c r="J109" s="20"/>
      <c r="K109" s="1"/>
      <c r="L109" s="1"/>
      <c r="M109" s="1"/>
      <c r="N109" s="1"/>
      <c r="O109" s="1"/>
      <c r="P109" s="1"/>
      <c r="Q109" s="7"/>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8"/>
    </row>
    <row r="110" spans="1:47" x14ac:dyDescent="0.25">
      <c r="A110" s="20"/>
      <c r="B110" s="1"/>
      <c r="C110" s="8"/>
      <c r="D110" s="8"/>
      <c r="E110" s="8"/>
      <c r="F110" s="8"/>
      <c r="G110" s="8"/>
      <c r="H110" s="8"/>
      <c r="I110" s="8"/>
      <c r="J110" s="20"/>
      <c r="K110" s="1"/>
      <c r="L110" s="1"/>
      <c r="M110" s="1"/>
      <c r="N110" s="1"/>
      <c r="O110" s="1"/>
      <c r="P110" s="1"/>
      <c r="Q110" s="7"/>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8"/>
    </row>
    <row r="111" spans="1:47" x14ac:dyDescent="0.25">
      <c r="A111" s="20"/>
      <c r="B111" s="1"/>
      <c r="C111" s="8"/>
      <c r="D111" s="8"/>
      <c r="E111" s="8"/>
      <c r="F111" s="8"/>
      <c r="G111" s="8"/>
      <c r="H111" s="8"/>
      <c r="I111" s="8"/>
      <c r="J111" s="20"/>
      <c r="K111" s="1"/>
      <c r="L111" s="1"/>
      <c r="M111" s="1"/>
      <c r="N111" s="1"/>
      <c r="O111" s="1"/>
      <c r="P111" s="1"/>
      <c r="Q111" s="7"/>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8"/>
    </row>
    <row r="112" spans="1:47" x14ac:dyDescent="0.25">
      <c r="A112" s="20"/>
      <c r="B112" s="1"/>
      <c r="C112" s="8"/>
      <c r="D112" s="8"/>
      <c r="E112" s="8"/>
      <c r="F112" s="8"/>
      <c r="G112" s="8"/>
      <c r="H112" s="8"/>
      <c r="I112" s="8"/>
      <c r="J112" s="20"/>
      <c r="K112" s="1"/>
      <c r="L112" s="1"/>
      <c r="M112" s="1"/>
      <c r="N112" s="1"/>
      <c r="O112" s="1"/>
      <c r="P112" s="1"/>
      <c r="Q112" s="7"/>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8"/>
    </row>
    <row r="113" spans="1:47" x14ac:dyDescent="0.25">
      <c r="A113" s="20"/>
      <c r="B113" s="1"/>
      <c r="C113" s="8"/>
      <c r="D113" s="8"/>
      <c r="E113" s="8"/>
      <c r="F113" s="8"/>
      <c r="G113" s="8"/>
      <c r="H113" s="8"/>
      <c r="I113" s="8"/>
      <c r="J113" s="20"/>
      <c r="K113" s="1"/>
      <c r="L113" s="1"/>
      <c r="M113" s="1"/>
      <c r="N113" s="1"/>
      <c r="O113" s="1"/>
      <c r="P113" s="1"/>
      <c r="Q113" s="7"/>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8"/>
    </row>
    <row r="114" spans="1:47" x14ac:dyDescent="0.25">
      <c r="A114" s="20"/>
      <c r="B114" s="1"/>
      <c r="C114" s="8"/>
      <c r="D114" s="8"/>
      <c r="E114" s="8"/>
      <c r="F114" s="8"/>
      <c r="G114" s="8"/>
      <c r="H114" s="8"/>
      <c r="I114" s="8"/>
      <c r="J114" s="20"/>
      <c r="K114" s="1"/>
      <c r="L114" s="1"/>
      <c r="M114" s="1"/>
      <c r="N114" s="1"/>
      <c r="O114" s="1"/>
      <c r="P114" s="1"/>
      <c r="Q114" s="7"/>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8"/>
    </row>
    <row r="115" spans="1:47" x14ac:dyDescent="0.25">
      <c r="A115" s="20"/>
      <c r="B115" s="1"/>
      <c r="C115" s="8"/>
      <c r="D115" s="8"/>
      <c r="E115" s="8"/>
      <c r="F115" s="8"/>
      <c r="G115" s="8"/>
      <c r="H115" s="8"/>
      <c r="I115" s="8"/>
      <c r="J115" s="20"/>
      <c r="K115" s="1"/>
      <c r="L115" s="1"/>
      <c r="M115" s="1"/>
      <c r="N115" s="1"/>
      <c r="O115" s="1"/>
      <c r="P115" s="1"/>
      <c r="Q115" s="7"/>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8"/>
    </row>
    <row r="116" spans="1:47" x14ac:dyDescent="0.25">
      <c r="A116" s="20"/>
      <c r="B116" s="1"/>
      <c r="C116" s="8"/>
      <c r="D116" s="8"/>
      <c r="E116" s="8"/>
      <c r="F116" s="8"/>
      <c r="G116" s="8"/>
      <c r="H116" s="8"/>
      <c r="I116" s="8"/>
      <c r="J116" s="20"/>
      <c r="K116" s="1"/>
      <c r="L116" s="1"/>
      <c r="M116" s="1"/>
      <c r="N116" s="1"/>
      <c r="O116" s="1"/>
      <c r="P116" s="1"/>
      <c r="Q116" s="7"/>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8"/>
    </row>
    <row r="117" spans="1:47" x14ac:dyDescent="0.25">
      <c r="A117" s="20"/>
      <c r="B117" s="1"/>
      <c r="C117" s="8"/>
      <c r="D117" s="8"/>
      <c r="E117" s="8"/>
      <c r="F117" s="8"/>
      <c r="G117" s="8"/>
      <c r="H117" s="8"/>
      <c r="I117" s="8"/>
      <c r="J117" s="20"/>
      <c r="K117" s="1"/>
      <c r="L117" s="1"/>
      <c r="M117" s="1"/>
      <c r="N117" s="1"/>
      <c r="O117" s="1"/>
      <c r="P117" s="1"/>
      <c r="Q117" s="7"/>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8"/>
    </row>
    <row r="118" spans="1:47" x14ac:dyDescent="0.25">
      <c r="A118" s="20"/>
      <c r="B118" s="1"/>
      <c r="C118" s="8"/>
      <c r="D118" s="8"/>
      <c r="E118" s="8"/>
      <c r="F118" s="8"/>
      <c r="G118" s="8"/>
      <c r="H118" s="8"/>
      <c r="I118" s="8"/>
      <c r="J118" s="20"/>
      <c r="K118" s="1"/>
      <c r="L118" s="1"/>
      <c r="M118" s="1"/>
      <c r="N118" s="1"/>
      <c r="O118" s="1"/>
      <c r="P118" s="1"/>
      <c r="Q118" s="7"/>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8"/>
    </row>
    <row r="119" spans="1:47" x14ac:dyDescent="0.25">
      <c r="A119" s="20"/>
      <c r="B119" s="1"/>
      <c r="C119" s="8"/>
      <c r="D119" s="8"/>
      <c r="E119" s="8"/>
      <c r="F119" s="8"/>
      <c r="G119" s="8"/>
      <c r="H119" s="8"/>
      <c r="I119" s="8"/>
      <c r="J119" s="20"/>
      <c r="K119" s="1"/>
      <c r="L119" s="1"/>
      <c r="M119" s="1"/>
      <c r="N119" s="1"/>
      <c r="O119" s="1"/>
      <c r="P119" s="1"/>
      <c r="Q119" s="7"/>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8"/>
    </row>
    <row r="120" spans="1:47" x14ac:dyDescent="0.25">
      <c r="A120" s="20"/>
      <c r="B120" s="1"/>
      <c r="C120" s="8"/>
      <c r="D120" s="8"/>
      <c r="E120" s="8"/>
      <c r="F120" s="8"/>
      <c r="G120" s="8"/>
      <c r="H120" s="8"/>
      <c r="I120" s="8"/>
      <c r="J120" s="20"/>
      <c r="K120" s="1"/>
      <c r="L120" s="1"/>
      <c r="M120" s="1"/>
      <c r="N120" s="1"/>
      <c r="O120" s="1"/>
      <c r="P120" s="1"/>
      <c r="Q120" s="7"/>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8"/>
    </row>
    <row r="121" spans="1:47" x14ac:dyDescent="0.25">
      <c r="A121" s="20"/>
      <c r="B121" s="1"/>
      <c r="C121" s="8"/>
      <c r="D121" s="8"/>
      <c r="E121" s="8"/>
      <c r="F121" s="8"/>
      <c r="G121" s="8"/>
      <c r="H121" s="8"/>
      <c r="I121" s="8"/>
      <c r="J121" s="20"/>
      <c r="K121" s="1"/>
      <c r="L121" s="1"/>
      <c r="M121" s="1"/>
      <c r="N121" s="1"/>
      <c r="O121" s="1"/>
      <c r="P121" s="1"/>
      <c r="Q121" s="7"/>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8"/>
    </row>
    <row r="122" spans="1:47" x14ac:dyDescent="0.25">
      <c r="A122" s="20"/>
      <c r="B122" s="1"/>
      <c r="C122" s="8"/>
      <c r="D122" s="8"/>
      <c r="E122" s="8"/>
      <c r="F122" s="8"/>
      <c r="G122" s="8"/>
      <c r="H122" s="8"/>
      <c r="I122" s="8"/>
      <c r="J122" s="20"/>
      <c r="K122" s="1"/>
      <c r="L122" s="1"/>
      <c r="M122" s="1"/>
      <c r="N122" s="1"/>
      <c r="O122" s="1"/>
      <c r="P122" s="1"/>
      <c r="Q122" s="7"/>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8"/>
    </row>
    <row r="123" spans="1:47" x14ac:dyDescent="0.25">
      <c r="A123" s="20"/>
      <c r="B123" s="1"/>
      <c r="C123" s="8"/>
      <c r="D123" s="8"/>
      <c r="E123" s="8"/>
      <c r="F123" s="8"/>
      <c r="G123" s="8"/>
      <c r="H123" s="8"/>
      <c r="I123" s="8"/>
      <c r="J123" s="20"/>
      <c r="K123" s="1"/>
      <c r="L123" s="1"/>
      <c r="M123" s="1"/>
      <c r="N123" s="1"/>
      <c r="O123" s="1"/>
      <c r="P123" s="1"/>
      <c r="Q123" s="7"/>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8"/>
    </row>
    <row r="124" spans="1:47" x14ac:dyDescent="0.25">
      <c r="A124" s="20"/>
      <c r="B124" s="1"/>
      <c r="C124" s="8"/>
      <c r="D124" s="8"/>
      <c r="E124" s="8"/>
      <c r="F124" s="8"/>
      <c r="G124" s="8"/>
      <c r="H124" s="8"/>
      <c r="I124" s="8"/>
      <c r="J124" s="20"/>
      <c r="K124" s="1"/>
      <c r="L124" s="1"/>
      <c r="M124" s="1"/>
      <c r="N124" s="1"/>
      <c r="O124" s="1"/>
      <c r="P124" s="1"/>
      <c r="Q124" s="7"/>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8"/>
    </row>
    <row r="125" spans="1:47" x14ac:dyDescent="0.25">
      <c r="A125" s="20"/>
      <c r="B125" s="1"/>
      <c r="C125" s="8"/>
      <c r="D125" s="8"/>
      <c r="E125" s="8"/>
      <c r="F125" s="8"/>
      <c r="G125" s="8"/>
      <c r="H125" s="8"/>
      <c r="I125" s="8"/>
      <c r="J125" s="20"/>
      <c r="K125" s="1"/>
      <c r="L125" s="1"/>
      <c r="M125" s="1"/>
      <c r="N125" s="1"/>
      <c r="O125" s="1"/>
      <c r="P125" s="1"/>
      <c r="Q125" s="7"/>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8"/>
    </row>
    <row r="126" spans="1:47" x14ac:dyDescent="0.25">
      <c r="A126" s="20"/>
      <c r="B126" s="1"/>
      <c r="C126" s="8"/>
      <c r="D126" s="8"/>
      <c r="E126" s="8"/>
      <c r="F126" s="8"/>
      <c r="G126" s="8"/>
      <c r="H126" s="8"/>
      <c r="I126" s="8"/>
      <c r="J126" s="20"/>
      <c r="K126" s="1"/>
      <c r="L126" s="1"/>
      <c r="M126" s="1"/>
      <c r="N126" s="1"/>
      <c r="O126" s="1"/>
      <c r="P126" s="1"/>
      <c r="Q126" s="7"/>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8"/>
    </row>
    <row r="127" spans="1:47" x14ac:dyDescent="0.25">
      <c r="A127" s="20"/>
      <c r="B127" s="1"/>
      <c r="C127" s="8"/>
      <c r="D127" s="8"/>
      <c r="E127" s="8"/>
      <c r="F127" s="8"/>
      <c r="G127" s="8"/>
      <c r="H127" s="8"/>
      <c r="I127" s="8"/>
      <c r="J127" s="20"/>
      <c r="K127" s="1"/>
      <c r="L127" s="1"/>
      <c r="M127" s="1"/>
      <c r="N127" s="1"/>
      <c r="O127" s="1"/>
      <c r="P127" s="1"/>
      <c r="Q127" s="7"/>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8"/>
    </row>
    <row r="128" spans="1:47" x14ac:dyDescent="0.25">
      <c r="A128" s="20"/>
      <c r="B128" s="1"/>
      <c r="C128" s="8"/>
      <c r="D128" s="8"/>
      <c r="E128" s="8"/>
      <c r="F128" s="8"/>
      <c r="G128" s="8"/>
      <c r="H128" s="8"/>
      <c r="I128" s="8"/>
      <c r="J128" s="20"/>
      <c r="K128" s="1"/>
      <c r="L128" s="1"/>
      <c r="M128" s="1"/>
      <c r="N128" s="1"/>
      <c r="O128" s="1"/>
      <c r="P128" s="1"/>
      <c r="Q128" s="7"/>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8"/>
    </row>
    <row r="129" spans="1:47" x14ac:dyDescent="0.25">
      <c r="A129" s="20"/>
      <c r="B129" s="1"/>
      <c r="C129" s="8"/>
      <c r="D129" s="8"/>
      <c r="E129" s="8"/>
      <c r="F129" s="8"/>
      <c r="G129" s="8"/>
      <c r="H129" s="8"/>
      <c r="I129" s="8"/>
      <c r="J129" s="20"/>
      <c r="K129" s="1"/>
      <c r="L129" s="1"/>
      <c r="M129" s="1"/>
      <c r="N129" s="1"/>
      <c r="O129" s="1"/>
      <c r="P129" s="1"/>
      <c r="Q129" s="7"/>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8"/>
    </row>
    <row r="130" spans="1:47" x14ac:dyDescent="0.25">
      <c r="A130" s="20"/>
      <c r="B130" s="1"/>
      <c r="C130" s="8"/>
      <c r="D130" s="8"/>
      <c r="E130" s="8"/>
      <c r="F130" s="8"/>
      <c r="G130" s="8"/>
      <c r="H130" s="8"/>
      <c r="I130" s="8"/>
      <c r="J130" s="20"/>
      <c r="K130" s="1"/>
      <c r="L130" s="1"/>
      <c r="M130" s="1"/>
      <c r="N130" s="1"/>
      <c r="O130" s="1"/>
      <c r="P130" s="1"/>
      <c r="Q130" s="7"/>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8"/>
    </row>
    <row r="131" spans="1:47" x14ac:dyDescent="0.25">
      <c r="A131" s="20"/>
      <c r="B131" s="1"/>
      <c r="C131" s="8"/>
      <c r="D131" s="8"/>
      <c r="E131" s="8"/>
      <c r="F131" s="8"/>
      <c r="G131" s="8"/>
      <c r="H131" s="8"/>
      <c r="I131" s="8"/>
      <c r="J131" s="20"/>
      <c r="K131" s="1"/>
      <c r="L131" s="1"/>
      <c r="M131" s="1"/>
      <c r="N131" s="1"/>
      <c r="O131" s="1"/>
      <c r="P131" s="1"/>
      <c r="Q131" s="7"/>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8"/>
    </row>
    <row r="132" spans="1:47" x14ac:dyDescent="0.25">
      <c r="A132" s="20"/>
      <c r="B132" s="1"/>
      <c r="C132" s="8"/>
      <c r="D132" s="8"/>
      <c r="E132" s="8"/>
      <c r="F132" s="8"/>
      <c r="G132" s="8"/>
      <c r="H132" s="8"/>
      <c r="I132" s="8"/>
      <c r="J132" s="20"/>
      <c r="K132" s="1"/>
      <c r="L132" s="1"/>
      <c r="M132" s="1"/>
      <c r="N132" s="1"/>
      <c r="O132" s="1"/>
      <c r="P132" s="1"/>
      <c r="Q132" s="7"/>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8"/>
    </row>
    <row r="133" spans="1:47" x14ac:dyDescent="0.25">
      <c r="A133" s="20"/>
      <c r="B133" s="1"/>
      <c r="C133" s="8"/>
      <c r="D133" s="8"/>
      <c r="E133" s="8"/>
      <c r="F133" s="8"/>
      <c r="G133" s="8"/>
      <c r="H133" s="8"/>
      <c r="I133" s="8"/>
      <c r="J133" s="20"/>
      <c r="K133" s="1"/>
      <c r="L133" s="1"/>
      <c r="M133" s="1"/>
      <c r="N133" s="1"/>
      <c r="O133" s="1"/>
      <c r="P133" s="1"/>
      <c r="Q133" s="7"/>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8"/>
    </row>
    <row r="134" spans="1:47" x14ac:dyDescent="0.25">
      <c r="A134" s="20"/>
      <c r="B134" s="1"/>
      <c r="C134" s="8"/>
      <c r="D134" s="8"/>
      <c r="E134" s="8"/>
      <c r="F134" s="8"/>
      <c r="G134" s="8"/>
      <c r="H134" s="8"/>
      <c r="I134" s="8"/>
      <c r="J134" s="20"/>
      <c r="K134" s="1"/>
      <c r="L134" s="1"/>
      <c r="M134" s="1"/>
      <c r="N134" s="1"/>
      <c r="O134" s="1"/>
      <c r="P134" s="1"/>
      <c r="Q134" s="7"/>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8"/>
    </row>
    <row r="135" spans="1:47" x14ac:dyDescent="0.25">
      <c r="A135" s="20"/>
      <c r="B135" s="1"/>
      <c r="C135" s="8"/>
      <c r="D135" s="8"/>
      <c r="E135" s="8"/>
      <c r="F135" s="8"/>
      <c r="G135" s="8"/>
      <c r="H135" s="8"/>
      <c r="I135" s="8"/>
      <c r="J135" s="20"/>
      <c r="K135" s="1"/>
      <c r="L135" s="1"/>
      <c r="M135" s="1"/>
      <c r="N135" s="1"/>
      <c r="O135" s="1"/>
      <c r="P135" s="1"/>
      <c r="Q135" s="7"/>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8"/>
    </row>
    <row r="136" spans="1:47" x14ac:dyDescent="0.25">
      <c r="A136" s="20"/>
      <c r="B136" s="1"/>
      <c r="C136" s="8"/>
      <c r="D136" s="8"/>
      <c r="E136" s="8"/>
      <c r="F136" s="8"/>
      <c r="G136" s="8"/>
      <c r="H136" s="8"/>
      <c r="I136" s="8"/>
      <c r="J136" s="20"/>
      <c r="K136" s="1"/>
      <c r="L136" s="1"/>
      <c r="M136" s="1"/>
      <c r="N136" s="1"/>
      <c r="O136" s="1"/>
      <c r="P136" s="1"/>
      <c r="Q136" s="7"/>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8"/>
    </row>
    <row r="137" spans="1:47" x14ac:dyDescent="0.25">
      <c r="A137" s="20"/>
      <c r="B137" s="1"/>
      <c r="C137" s="8"/>
      <c r="D137" s="8"/>
      <c r="E137" s="8"/>
      <c r="F137" s="8"/>
      <c r="G137" s="8"/>
      <c r="H137" s="8"/>
      <c r="I137" s="8"/>
      <c r="J137" s="20"/>
      <c r="K137" s="1"/>
      <c r="L137" s="1"/>
      <c r="M137" s="1"/>
      <c r="N137" s="1"/>
      <c r="O137" s="1"/>
      <c r="P137" s="1"/>
      <c r="Q137" s="7"/>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8"/>
    </row>
    <row r="138" spans="1:47" x14ac:dyDescent="0.25">
      <c r="A138" s="20"/>
      <c r="B138" s="1"/>
      <c r="C138" s="8"/>
      <c r="D138" s="8"/>
      <c r="E138" s="8"/>
      <c r="F138" s="8"/>
      <c r="G138" s="8"/>
      <c r="H138" s="8"/>
      <c r="I138" s="8"/>
      <c r="J138" s="20"/>
      <c r="K138" s="1"/>
      <c r="L138" s="1"/>
      <c r="M138" s="1"/>
      <c r="N138" s="1"/>
      <c r="O138" s="1"/>
      <c r="P138" s="1"/>
      <c r="Q138" s="7"/>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8"/>
    </row>
    <row r="139" spans="1:47" x14ac:dyDescent="0.25">
      <c r="A139" s="20"/>
      <c r="B139" s="1"/>
      <c r="C139" s="8"/>
      <c r="D139" s="8"/>
      <c r="E139" s="8"/>
      <c r="F139" s="8"/>
      <c r="G139" s="8"/>
      <c r="H139" s="8"/>
      <c r="I139" s="8"/>
      <c r="J139" s="20"/>
      <c r="K139" s="1"/>
      <c r="L139" s="1"/>
      <c r="M139" s="1"/>
      <c r="N139" s="1"/>
      <c r="O139" s="1"/>
      <c r="P139" s="1"/>
      <c r="Q139" s="7"/>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8"/>
    </row>
    <row r="140" spans="1:47" x14ac:dyDescent="0.25">
      <c r="A140" s="20"/>
      <c r="B140" s="1"/>
      <c r="C140" s="8"/>
      <c r="D140" s="8"/>
      <c r="E140" s="8"/>
      <c r="F140" s="8"/>
      <c r="G140" s="8"/>
      <c r="H140" s="8"/>
      <c r="I140" s="8"/>
      <c r="J140" s="20"/>
      <c r="K140" s="1"/>
      <c r="L140" s="1"/>
      <c r="M140" s="1"/>
      <c r="N140" s="1"/>
      <c r="O140" s="1"/>
      <c r="P140" s="1"/>
      <c r="Q140" s="7"/>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8"/>
    </row>
    <row r="141" spans="1:47" x14ac:dyDescent="0.25">
      <c r="A141" s="20"/>
      <c r="B141" s="1"/>
      <c r="C141" s="8"/>
      <c r="D141" s="8"/>
      <c r="E141" s="8"/>
      <c r="F141" s="8"/>
      <c r="G141" s="8"/>
      <c r="H141" s="8"/>
      <c r="I141" s="8"/>
      <c r="J141" s="20"/>
      <c r="K141" s="1"/>
      <c r="L141" s="1"/>
      <c r="M141" s="1"/>
      <c r="N141" s="1"/>
      <c r="O141" s="1"/>
      <c r="P141" s="1"/>
      <c r="Q141" s="7"/>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8"/>
    </row>
    <row r="142" spans="1:47" x14ac:dyDescent="0.25">
      <c r="A142" s="20"/>
      <c r="B142" s="1"/>
      <c r="C142" s="8"/>
      <c r="D142" s="8"/>
      <c r="E142" s="8"/>
      <c r="F142" s="8"/>
      <c r="G142" s="8"/>
      <c r="H142" s="8"/>
      <c r="I142" s="8"/>
      <c r="J142" s="20"/>
      <c r="K142" s="1"/>
      <c r="L142" s="1"/>
      <c r="M142" s="1"/>
      <c r="N142" s="1"/>
      <c r="O142" s="1"/>
      <c r="P142" s="1"/>
      <c r="Q142" s="7"/>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8"/>
    </row>
    <row r="143" spans="1:47" x14ac:dyDescent="0.25">
      <c r="A143" s="20"/>
      <c r="B143" s="1"/>
      <c r="C143" s="8"/>
      <c r="D143" s="8"/>
      <c r="E143" s="8"/>
      <c r="F143" s="8"/>
      <c r="G143" s="8"/>
      <c r="H143" s="8"/>
      <c r="I143" s="8"/>
      <c r="J143" s="20"/>
      <c r="K143" s="1"/>
      <c r="L143" s="1"/>
      <c r="M143" s="1"/>
      <c r="N143" s="1"/>
      <c r="O143" s="1"/>
      <c r="P143" s="1"/>
      <c r="Q143" s="7"/>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8"/>
    </row>
    <row r="144" spans="1:47" x14ac:dyDescent="0.25">
      <c r="A144" s="20"/>
      <c r="B144" s="1"/>
      <c r="C144" s="8"/>
      <c r="D144" s="8"/>
      <c r="E144" s="8"/>
      <c r="F144" s="8"/>
      <c r="G144" s="8"/>
      <c r="H144" s="8"/>
      <c r="I144" s="8"/>
      <c r="J144" s="20"/>
      <c r="K144" s="1"/>
      <c r="L144" s="1"/>
      <c r="M144" s="1"/>
      <c r="N144" s="1"/>
      <c r="O144" s="1"/>
      <c r="P144" s="1"/>
      <c r="Q144" s="7"/>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8"/>
    </row>
    <row r="145" spans="1:47" x14ac:dyDescent="0.25">
      <c r="A145" s="20"/>
      <c r="B145" s="1"/>
      <c r="C145" s="8"/>
      <c r="D145" s="8"/>
      <c r="E145" s="8"/>
      <c r="F145" s="8"/>
      <c r="G145" s="8"/>
      <c r="H145" s="8"/>
      <c r="I145" s="8"/>
      <c r="J145" s="20"/>
      <c r="K145" s="1"/>
      <c r="L145" s="1"/>
      <c r="M145" s="1"/>
      <c r="N145" s="1"/>
      <c r="O145" s="1"/>
      <c r="P145" s="1"/>
      <c r="Q145" s="7"/>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8"/>
    </row>
    <row r="146" spans="1:47" x14ac:dyDescent="0.25">
      <c r="A146" s="20"/>
      <c r="B146" s="1"/>
      <c r="C146" s="8"/>
      <c r="D146" s="8"/>
      <c r="E146" s="8"/>
      <c r="F146" s="8"/>
      <c r="G146" s="8"/>
      <c r="H146" s="8"/>
      <c r="I146" s="8"/>
      <c r="J146" s="20"/>
      <c r="K146" s="1"/>
      <c r="L146" s="1"/>
      <c r="M146" s="1"/>
      <c r="N146" s="1"/>
      <c r="O146" s="1"/>
      <c r="P146" s="1"/>
      <c r="Q146" s="7"/>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8"/>
    </row>
    <row r="147" spans="1:47" x14ac:dyDescent="0.25">
      <c r="A147" s="20"/>
      <c r="B147" s="1"/>
      <c r="C147" s="8"/>
      <c r="D147" s="8"/>
      <c r="E147" s="8"/>
      <c r="F147" s="8"/>
      <c r="G147" s="8"/>
      <c r="H147" s="8"/>
      <c r="I147" s="8"/>
      <c r="J147" s="20"/>
      <c r="K147" s="1"/>
      <c r="L147" s="1"/>
      <c r="M147" s="1"/>
      <c r="N147" s="1"/>
      <c r="O147" s="1"/>
      <c r="P147" s="1"/>
      <c r="Q147" s="7"/>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8"/>
    </row>
    <row r="148" spans="1:47" x14ac:dyDescent="0.25">
      <c r="A148" s="20"/>
      <c r="B148" s="1"/>
      <c r="C148" s="8"/>
      <c r="D148" s="8"/>
      <c r="E148" s="8"/>
      <c r="F148" s="8"/>
      <c r="G148" s="8"/>
      <c r="H148" s="8"/>
      <c r="I148" s="8"/>
      <c r="J148" s="20"/>
      <c r="K148" s="1"/>
      <c r="L148" s="1"/>
      <c r="M148" s="1"/>
      <c r="N148" s="1"/>
      <c r="O148" s="1"/>
      <c r="P148" s="1"/>
      <c r="Q148" s="7"/>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8"/>
    </row>
    <row r="149" spans="1:47" x14ac:dyDescent="0.25">
      <c r="A149" s="20"/>
      <c r="B149" s="1"/>
      <c r="C149" s="8"/>
      <c r="D149" s="8"/>
      <c r="E149" s="8"/>
      <c r="F149" s="8"/>
      <c r="G149" s="8"/>
      <c r="H149" s="8"/>
      <c r="I149" s="8"/>
      <c r="J149" s="20"/>
      <c r="K149" s="1"/>
      <c r="L149" s="1"/>
      <c r="M149" s="1"/>
      <c r="N149" s="1"/>
      <c r="O149" s="1"/>
      <c r="P149" s="1"/>
      <c r="Q149" s="7"/>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8"/>
    </row>
    <row r="150" spans="1:47" x14ac:dyDescent="0.25">
      <c r="A150" s="20"/>
      <c r="B150" s="1"/>
      <c r="C150" s="8"/>
      <c r="D150" s="8"/>
      <c r="E150" s="8"/>
      <c r="F150" s="8"/>
      <c r="G150" s="8"/>
      <c r="H150" s="8"/>
      <c r="I150" s="8"/>
      <c r="J150" s="20"/>
      <c r="K150" s="1"/>
      <c r="L150" s="1"/>
      <c r="M150" s="1"/>
      <c r="N150" s="1"/>
      <c r="O150" s="1"/>
      <c r="P150" s="1"/>
      <c r="Q150" s="7"/>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8"/>
    </row>
    <row r="151" spans="1:47" x14ac:dyDescent="0.25">
      <c r="A151" s="20"/>
      <c r="B151" s="1"/>
      <c r="C151" s="8"/>
      <c r="D151" s="8"/>
      <c r="E151" s="8"/>
      <c r="F151" s="8"/>
      <c r="G151" s="8"/>
      <c r="H151" s="8"/>
      <c r="I151" s="8"/>
      <c r="J151" s="20"/>
      <c r="K151" s="1"/>
      <c r="L151" s="1"/>
      <c r="M151" s="1"/>
      <c r="N151" s="1"/>
      <c r="O151" s="1"/>
      <c r="P151" s="1"/>
      <c r="Q151" s="7"/>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8"/>
    </row>
    <row r="152" spans="1:47" x14ac:dyDescent="0.25">
      <c r="A152" s="20"/>
      <c r="B152" s="1"/>
      <c r="C152" s="8"/>
      <c r="D152" s="8"/>
      <c r="E152" s="8"/>
      <c r="F152" s="8"/>
      <c r="G152" s="8"/>
      <c r="H152" s="8"/>
      <c r="I152" s="8"/>
      <c r="J152" s="20"/>
      <c r="K152" s="1"/>
      <c r="L152" s="1"/>
      <c r="M152" s="1"/>
      <c r="N152" s="1"/>
      <c r="O152" s="1"/>
      <c r="P152" s="1"/>
      <c r="Q152" s="7"/>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8"/>
    </row>
    <row r="153" spans="1:47" x14ac:dyDescent="0.25">
      <c r="A153" s="20"/>
      <c r="B153" s="1"/>
      <c r="C153" s="8"/>
      <c r="D153" s="8"/>
      <c r="E153" s="8"/>
      <c r="F153" s="8"/>
      <c r="G153" s="8"/>
      <c r="H153" s="8"/>
      <c r="I153" s="8"/>
      <c r="J153" s="20"/>
      <c r="K153" s="1"/>
      <c r="L153" s="1"/>
      <c r="M153" s="1"/>
      <c r="N153" s="1"/>
      <c r="O153" s="1"/>
      <c r="P153" s="1"/>
      <c r="Q153" s="7"/>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8"/>
    </row>
    <row r="154" spans="1:47" x14ac:dyDescent="0.25">
      <c r="A154" s="20"/>
      <c r="B154" s="1"/>
      <c r="C154" s="8"/>
      <c r="D154" s="8"/>
      <c r="E154" s="8"/>
      <c r="F154" s="8"/>
      <c r="G154" s="8"/>
      <c r="H154" s="8"/>
      <c r="I154" s="8"/>
      <c r="J154" s="20"/>
      <c r="K154" s="1"/>
      <c r="L154" s="1"/>
      <c r="M154" s="1"/>
      <c r="N154" s="1"/>
      <c r="O154" s="1"/>
      <c r="P154" s="1"/>
      <c r="Q154" s="7"/>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8"/>
    </row>
    <row r="155" spans="1:47" x14ac:dyDescent="0.25">
      <c r="A155" s="20"/>
      <c r="B155" s="1"/>
      <c r="C155" s="8"/>
      <c r="D155" s="8"/>
      <c r="E155" s="8"/>
      <c r="F155" s="8"/>
      <c r="G155" s="8"/>
      <c r="H155" s="8"/>
      <c r="I155" s="8"/>
      <c r="J155" s="20"/>
      <c r="K155" s="1"/>
      <c r="L155" s="1"/>
      <c r="M155" s="1"/>
      <c r="N155" s="1"/>
      <c r="O155" s="1"/>
      <c r="P155" s="1"/>
      <c r="Q155" s="7"/>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8"/>
    </row>
    <row r="156" spans="1:47" x14ac:dyDescent="0.25">
      <c r="A156" s="20"/>
      <c r="B156" s="1"/>
      <c r="C156" s="8"/>
      <c r="D156" s="8"/>
      <c r="E156" s="8"/>
      <c r="F156" s="8"/>
      <c r="G156" s="8"/>
      <c r="H156" s="8"/>
      <c r="I156" s="8"/>
      <c r="J156" s="20"/>
      <c r="K156" s="1"/>
      <c r="L156" s="1"/>
      <c r="M156" s="1"/>
      <c r="N156" s="1"/>
      <c r="O156" s="1"/>
      <c r="P156" s="1"/>
      <c r="Q156" s="7"/>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8"/>
    </row>
    <row r="157" spans="1:47" x14ac:dyDescent="0.25">
      <c r="A157" s="20"/>
      <c r="B157" s="1"/>
      <c r="C157" s="8"/>
      <c r="D157" s="8"/>
      <c r="E157" s="8"/>
      <c r="F157" s="8"/>
      <c r="G157" s="8"/>
      <c r="H157" s="8"/>
      <c r="I157" s="8"/>
      <c r="J157" s="20"/>
      <c r="K157" s="1"/>
      <c r="L157" s="1"/>
      <c r="M157" s="1"/>
      <c r="N157" s="1"/>
      <c r="O157" s="1"/>
      <c r="P157" s="1"/>
      <c r="Q157" s="7"/>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8"/>
    </row>
    <row r="158" spans="1:47" x14ac:dyDescent="0.25">
      <c r="A158" s="20"/>
      <c r="B158" s="1"/>
      <c r="C158" s="8"/>
      <c r="D158" s="8"/>
      <c r="E158" s="8"/>
      <c r="F158" s="8"/>
      <c r="G158" s="8"/>
      <c r="H158" s="8"/>
      <c r="I158" s="8"/>
      <c r="J158" s="20"/>
      <c r="K158" s="1"/>
      <c r="L158" s="1"/>
      <c r="M158" s="1"/>
      <c r="N158" s="1"/>
      <c r="O158" s="1"/>
      <c r="P158" s="1"/>
      <c r="Q158" s="7"/>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8"/>
    </row>
    <row r="159" spans="1:47" x14ac:dyDescent="0.25">
      <c r="A159" s="20"/>
      <c r="B159" s="1"/>
      <c r="C159" s="8"/>
      <c r="D159" s="8"/>
      <c r="E159" s="8"/>
      <c r="F159" s="8"/>
      <c r="G159" s="8"/>
      <c r="H159" s="8"/>
      <c r="I159" s="8"/>
      <c r="J159" s="20"/>
      <c r="K159" s="1"/>
      <c r="L159" s="1"/>
      <c r="M159" s="1"/>
      <c r="N159" s="1"/>
      <c r="O159" s="1"/>
      <c r="P159" s="1"/>
      <c r="Q159" s="7"/>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8"/>
    </row>
    <row r="160" spans="1:47" x14ac:dyDescent="0.25">
      <c r="A160" s="20"/>
      <c r="B160" s="1"/>
      <c r="C160" s="8"/>
      <c r="D160" s="8"/>
      <c r="E160" s="8"/>
      <c r="F160" s="8"/>
      <c r="G160" s="8"/>
      <c r="H160" s="8"/>
      <c r="I160" s="8"/>
      <c r="J160" s="20"/>
      <c r="K160" s="1"/>
      <c r="L160" s="1"/>
      <c r="M160" s="1"/>
      <c r="N160" s="1"/>
      <c r="O160" s="1"/>
      <c r="P160" s="1"/>
      <c r="Q160" s="7"/>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8"/>
    </row>
    <row r="161" spans="1:47" x14ac:dyDescent="0.25">
      <c r="A161" s="20"/>
      <c r="B161" s="1"/>
      <c r="C161" s="8"/>
      <c r="D161" s="8"/>
      <c r="E161" s="8"/>
      <c r="F161" s="8"/>
      <c r="G161" s="8"/>
      <c r="H161" s="8"/>
      <c r="I161" s="8"/>
      <c r="J161" s="20"/>
      <c r="K161" s="1"/>
      <c r="L161" s="1"/>
      <c r="M161" s="1"/>
      <c r="N161" s="1"/>
      <c r="O161" s="1"/>
      <c r="P161" s="1"/>
      <c r="Q161" s="7"/>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8"/>
    </row>
    <row r="162" spans="1:47" x14ac:dyDescent="0.25">
      <c r="A162" s="20"/>
      <c r="B162" s="1"/>
      <c r="C162" s="8"/>
      <c r="D162" s="8"/>
      <c r="E162" s="8"/>
      <c r="F162" s="8"/>
      <c r="G162" s="8"/>
      <c r="H162" s="8"/>
      <c r="I162" s="8"/>
      <c r="J162" s="20"/>
      <c r="K162" s="1"/>
      <c r="L162" s="1"/>
      <c r="M162" s="1"/>
      <c r="N162" s="1"/>
      <c r="O162" s="1"/>
      <c r="P162" s="1"/>
      <c r="Q162" s="7"/>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8"/>
    </row>
    <row r="163" spans="1:47" x14ac:dyDescent="0.25">
      <c r="A163" s="20"/>
      <c r="B163" s="1"/>
      <c r="C163" s="8"/>
      <c r="D163" s="8"/>
      <c r="E163" s="8"/>
      <c r="F163" s="8"/>
      <c r="G163" s="8"/>
      <c r="H163" s="8"/>
      <c r="I163" s="8"/>
      <c r="J163" s="20"/>
      <c r="K163" s="1"/>
      <c r="L163" s="1"/>
      <c r="M163" s="1"/>
      <c r="N163" s="1"/>
      <c r="O163" s="1"/>
      <c r="P163" s="1"/>
      <c r="Q163" s="7"/>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8"/>
    </row>
    <row r="164" spans="1:47" x14ac:dyDescent="0.25">
      <c r="A164" s="20"/>
      <c r="B164" s="1"/>
      <c r="C164" s="8"/>
      <c r="D164" s="8"/>
      <c r="E164" s="8"/>
      <c r="F164" s="8"/>
      <c r="G164" s="8"/>
      <c r="H164" s="8"/>
      <c r="I164" s="8"/>
      <c r="J164" s="20"/>
      <c r="K164" s="1"/>
      <c r="L164" s="1"/>
      <c r="M164" s="1"/>
      <c r="N164" s="1"/>
      <c r="O164" s="1"/>
      <c r="P164" s="1"/>
      <c r="Q164" s="7"/>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8"/>
    </row>
    <row r="165" spans="1:47" x14ac:dyDescent="0.25">
      <c r="A165" s="20"/>
      <c r="B165" s="1"/>
      <c r="C165" s="8"/>
      <c r="D165" s="8"/>
      <c r="E165" s="8"/>
      <c r="F165" s="8"/>
      <c r="G165" s="8"/>
      <c r="H165" s="8"/>
      <c r="I165" s="8"/>
      <c r="J165" s="20"/>
      <c r="K165" s="1"/>
      <c r="L165" s="1"/>
      <c r="M165" s="1"/>
      <c r="N165" s="1"/>
      <c r="O165" s="1"/>
      <c r="P165" s="1"/>
      <c r="Q165" s="7"/>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8"/>
    </row>
    <row r="166" spans="1:47" x14ac:dyDescent="0.25">
      <c r="A166" s="20"/>
      <c r="B166" s="1"/>
      <c r="C166" s="8"/>
      <c r="D166" s="8"/>
      <c r="E166" s="8"/>
      <c r="F166" s="8"/>
      <c r="G166" s="8"/>
      <c r="H166" s="8"/>
      <c r="I166" s="8"/>
      <c r="J166" s="20"/>
      <c r="K166" s="1"/>
      <c r="L166" s="1"/>
      <c r="M166" s="1"/>
      <c r="N166" s="1"/>
      <c r="O166" s="1"/>
      <c r="P166" s="1"/>
      <c r="Q166" s="7"/>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8"/>
    </row>
    <row r="167" spans="1:47" x14ac:dyDescent="0.25">
      <c r="A167" s="20"/>
      <c r="B167" s="1"/>
      <c r="C167" s="8"/>
      <c r="D167" s="8"/>
      <c r="E167" s="8"/>
      <c r="F167" s="8"/>
      <c r="G167" s="8"/>
      <c r="H167" s="8"/>
      <c r="I167" s="8"/>
      <c r="J167" s="20"/>
      <c r="K167" s="1"/>
      <c r="L167" s="1"/>
      <c r="M167" s="1"/>
      <c r="N167" s="1"/>
      <c r="O167" s="1"/>
      <c r="P167" s="1"/>
      <c r="Q167" s="7"/>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8"/>
    </row>
    <row r="168" spans="1:47" x14ac:dyDescent="0.25">
      <c r="A168" s="20"/>
      <c r="B168" s="1"/>
      <c r="C168" s="8"/>
      <c r="D168" s="8"/>
      <c r="E168" s="8"/>
      <c r="F168" s="8"/>
      <c r="G168" s="8"/>
      <c r="H168" s="8"/>
      <c r="I168" s="8"/>
      <c r="J168" s="20"/>
      <c r="K168" s="1"/>
      <c r="L168" s="1"/>
      <c r="M168" s="1"/>
      <c r="N168" s="1"/>
      <c r="O168" s="1"/>
      <c r="P168" s="1"/>
      <c r="Q168" s="7"/>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8"/>
    </row>
    <row r="169" spans="1:47" x14ac:dyDescent="0.25">
      <c r="A169" s="20"/>
      <c r="B169" s="1"/>
      <c r="C169" s="8"/>
      <c r="D169" s="8"/>
      <c r="E169" s="8"/>
      <c r="F169" s="8"/>
      <c r="G169" s="8"/>
      <c r="H169" s="8"/>
      <c r="I169" s="8"/>
      <c r="J169" s="20"/>
      <c r="K169" s="1"/>
      <c r="L169" s="1"/>
      <c r="M169" s="1"/>
      <c r="N169" s="1"/>
      <c r="O169" s="1"/>
      <c r="P169" s="1"/>
      <c r="Q169" s="7"/>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8"/>
    </row>
    <row r="170" spans="1:47" x14ac:dyDescent="0.25">
      <c r="A170" s="20"/>
      <c r="B170" s="1"/>
      <c r="C170" s="8"/>
      <c r="D170" s="8"/>
      <c r="E170" s="8"/>
      <c r="F170" s="8"/>
      <c r="G170" s="8"/>
      <c r="H170" s="8"/>
      <c r="I170" s="8"/>
      <c r="J170" s="20"/>
      <c r="K170" s="1"/>
      <c r="L170" s="1"/>
      <c r="M170" s="1"/>
      <c r="N170" s="1"/>
      <c r="O170" s="1"/>
      <c r="P170" s="1"/>
      <c r="Q170" s="7"/>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8"/>
    </row>
    <row r="171" spans="1:47" x14ac:dyDescent="0.25">
      <c r="A171" s="20"/>
      <c r="B171" s="1"/>
      <c r="C171" s="8"/>
      <c r="D171" s="8"/>
      <c r="E171" s="8"/>
      <c r="F171" s="8"/>
      <c r="G171" s="8"/>
      <c r="H171" s="8"/>
      <c r="I171" s="8"/>
      <c r="J171" s="20"/>
      <c r="K171" s="1"/>
      <c r="L171" s="1"/>
      <c r="M171" s="1"/>
      <c r="N171" s="1"/>
      <c r="O171" s="1"/>
      <c r="P171" s="1"/>
      <c r="Q171" s="7"/>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8"/>
    </row>
    <row r="172" spans="1:47" x14ac:dyDescent="0.25">
      <c r="A172" s="20"/>
      <c r="B172" s="1"/>
      <c r="C172" s="8"/>
      <c r="D172" s="8"/>
      <c r="E172" s="8"/>
      <c r="F172" s="8"/>
      <c r="G172" s="8"/>
      <c r="H172" s="8"/>
      <c r="I172" s="8"/>
      <c r="J172" s="20"/>
      <c r="K172" s="1"/>
      <c r="L172" s="1"/>
      <c r="M172" s="1"/>
      <c r="N172" s="1"/>
      <c r="O172" s="1"/>
      <c r="P172" s="1"/>
      <c r="Q172" s="7"/>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8"/>
    </row>
    <row r="173" spans="1:47" x14ac:dyDescent="0.25">
      <c r="A173" s="20"/>
      <c r="B173" s="1"/>
      <c r="C173" s="8"/>
      <c r="D173" s="8"/>
      <c r="E173" s="8"/>
      <c r="F173" s="8"/>
      <c r="G173" s="8"/>
      <c r="H173" s="8"/>
      <c r="I173" s="8"/>
      <c r="J173" s="20"/>
      <c r="K173" s="1"/>
      <c r="L173" s="1"/>
      <c r="M173" s="1"/>
      <c r="N173" s="1"/>
      <c r="O173" s="1"/>
      <c r="P173" s="1"/>
      <c r="Q173" s="7"/>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8"/>
    </row>
    <row r="174" spans="1:47" x14ac:dyDescent="0.25">
      <c r="A174" s="20"/>
      <c r="B174" s="1"/>
      <c r="C174" s="8"/>
      <c r="D174" s="8"/>
      <c r="E174" s="8"/>
      <c r="F174" s="8"/>
      <c r="G174" s="8"/>
      <c r="H174" s="8"/>
      <c r="I174" s="8"/>
      <c r="J174" s="20"/>
      <c r="K174" s="1"/>
      <c r="L174" s="1"/>
      <c r="M174" s="1"/>
      <c r="N174" s="1"/>
      <c r="O174" s="1"/>
      <c r="P174" s="1"/>
      <c r="Q174" s="7"/>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8"/>
    </row>
    <row r="175" spans="1:47" x14ac:dyDescent="0.25">
      <c r="A175" s="20"/>
      <c r="B175" s="1"/>
      <c r="C175" s="8"/>
      <c r="D175" s="8"/>
      <c r="E175" s="8"/>
      <c r="F175" s="8"/>
      <c r="G175" s="8"/>
      <c r="H175" s="8"/>
      <c r="I175" s="8"/>
      <c r="J175" s="20"/>
      <c r="K175" s="1"/>
      <c r="L175" s="1"/>
      <c r="M175" s="1"/>
      <c r="N175" s="1"/>
      <c r="O175" s="1"/>
      <c r="P175" s="1"/>
      <c r="Q175" s="7"/>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8"/>
    </row>
    <row r="176" spans="1:47" x14ac:dyDescent="0.25">
      <c r="A176" s="20"/>
      <c r="B176" s="1"/>
      <c r="C176" s="8"/>
      <c r="D176" s="8"/>
      <c r="E176" s="8"/>
      <c r="F176" s="8"/>
      <c r="G176" s="8"/>
      <c r="H176" s="8"/>
      <c r="I176" s="8"/>
      <c r="J176" s="20"/>
      <c r="K176" s="1"/>
      <c r="L176" s="1"/>
      <c r="M176" s="1"/>
      <c r="N176" s="1"/>
      <c r="O176" s="1"/>
      <c r="P176" s="1"/>
      <c r="Q176" s="7"/>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8"/>
    </row>
    <row r="177" spans="1:47" x14ac:dyDescent="0.25">
      <c r="A177" s="20"/>
      <c r="B177" s="1"/>
      <c r="C177" s="8"/>
      <c r="D177" s="8"/>
      <c r="E177" s="8"/>
      <c r="F177" s="8"/>
      <c r="G177" s="8"/>
      <c r="H177" s="8"/>
      <c r="I177" s="8"/>
      <c r="J177" s="20"/>
      <c r="K177" s="1"/>
      <c r="L177" s="1"/>
      <c r="M177" s="1"/>
      <c r="N177" s="1"/>
      <c r="O177" s="1"/>
      <c r="P177" s="1"/>
      <c r="Q177" s="7"/>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8"/>
    </row>
    <row r="178" spans="1:47" x14ac:dyDescent="0.25">
      <c r="A178" s="20"/>
      <c r="B178" s="1"/>
      <c r="C178" s="8"/>
      <c r="D178" s="8"/>
      <c r="E178" s="8"/>
      <c r="F178" s="8"/>
      <c r="G178" s="8"/>
      <c r="H178" s="8"/>
      <c r="I178" s="8"/>
      <c r="J178" s="20"/>
      <c r="K178" s="1"/>
      <c r="L178" s="1"/>
      <c r="M178" s="1"/>
      <c r="N178" s="1"/>
      <c r="O178" s="1"/>
      <c r="P178" s="1"/>
      <c r="Q178" s="7"/>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8"/>
    </row>
    <row r="179" spans="1:47" x14ac:dyDescent="0.25">
      <c r="A179" s="20"/>
      <c r="B179" s="1"/>
      <c r="C179" s="8"/>
      <c r="D179" s="8"/>
      <c r="E179" s="8"/>
      <c r="F179" s="8"/>
      <c r="G179" s="8"/>
      <c r="H179" s="8"/>
      <c r="I179" s="8"/>
      <c r="J179" s="20"/>
      <c r="K179" s="1"/>
      <c r="L179" s="1"/>
      <c r="M179" s="1"/>
      <c r="N179" s="1"/>
      <c r="O179" s="1"/>
      <c r="P179" s="1"/>
      <c r="Q179" s="7"/>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8"/>
    </row>
    <row r="180" spans="1:47" x14ac:dyDescent="0.25">
      <c r="A180" s="20"/>
      <c r="B180" s="1"/>
      <c r="C180" s="8"/>
      <c r="D180" s="8"/>
      <c r="E180" s="8"/>
      <c r="F180" s="8"/>
      <c r="G180" s="8"/>
      <c r="H180" s="8"/>
      <c r="I180" s="8"/>
      <c r="J180" s="20"/>
      <c r="K180" s="1"/>
      <c r="L180" s="1"/>
      <c r="M180" s="1"/>
      <c r="N180" s="1"/>
      <c r="O180" s="1"/>
      <c r="P180" s="1"/>
      <c r="Q180" s="7"/>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8"/>
    </row>
    <row r="181" spans="1:47" x14ac:dyDescent="0.25">
      <c r="A181" s="20"/>
      <c r="B181" s="1"/>
      <c r="C181" s="8"/>
      <c r="D181" s="8"/>
      <c r="E181" s="8"/>
      <c r="F181" s="8"/>
      <c r="G181" s="8"/>
      <c r="H181" s="8"/>
      <c r="I181" s="8"/>
      <c r="J181" s="20"/>
      <c r="K181" s="1"/>
      <c r="L181" s="1"/>
      <c r="M181" s="1"/>
      <c r="N181" s="1"/>
      <c r="O181" s="1"/>
      <c r="P181" s="1"/>
      <c r="Q181" s="7"/>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8"/>
    </row>
    <row r="182" spans="1:47" x14ac:dyDescent="0.25">
      <c r="A182" s="20"/>
      <c r="B182" s="1"/>
      <c r="C182" s="8"/>
      <c r="D182" s="8"/>
      <c r="E182" s="8"/>
      <c r="F182" s="8"/>
      <c r="G182" s="8"/>
      <c r="H182" s="8"/>
      <c r="I182" s="8"/>
      <c r="J182" s="20"/>
      <c r="K182" s="1"/>
      <c r="L182" s="1"/>
      <c r="M182" s="1"/>
      <c r="N182" s="1"/>
      <c r="O182" s="1"/>
      <c r="P182" s="1"/>
      <c r="Q182" s="7"/>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8"/>
    </row>
    <row r="183" spans="1:47" x14ac:dyDescent="0.25">
      <c r="A183" s="20"/>
      <c r="B183" s="1"/>
      <c r="C183" s="8"/>
      <c r="D183" s="8"/>
      <c r="E183" s="8"/>
      <c r="F183" s="8"/>
      <c r="G183" s="8"/>
      <c r="H183" s="8"/>
      <c r="I183" s="8"/>
      <c r="J183" s="20"/>
      <c r="K183" s="1"/>
      <c r="L183" s="1"/>
      <c r="M183" s="1"/>
      <c r="N183" s="1"/>
      <c r="O183" s="1"/>
      <c r="P183" s="1"/>
      <c r="Q183" s="7"/>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8"/>
    </row>
    <row r="184" spans="1:47" x14ac:dyDescent="0.25">
      <c r="A184" s="20"/>
      <c r="B184" s="1"/>
      <c r="C184" s="8"/>
      <c r="D184" s="8"/>
      <c r="E184" s="8"/>
      <c r="F184" s="8"/>
      <c r="G184" s="8"/>
      <c r="H184" s="8"/>
      <c r="I184" s="8"/>
      <c r="J184" s="20"/>
      <c r="K184" s="1"/>
      <c r="L184" s="1"/>
      <c r="M184" s="1"/>
      <c r="N184" s="1"/>
      <c r="O184" s="1"/>
      <c r="P184" s="1"/>
      <c r="Q184" s="7"/>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8"/>
    </row>
    <row r="185" spans="1:47" x14ac:dyDescent="0.25">
      <c r="A185" s="20"/>
      <c r="B185" s="1"/>
      <c r="C185" s="8"/>
      <c r="D185" s="8"/>
      <c r="E185" s="8"/>
      <c r="F185" s="8"/>
      <c r="G185" s="8"/>
      <c r="H185" s="8"/>
      <c r="I185" s="8"/>
      <c r="J185" s="20"/>
      <c r="K185" s="1"/>
      <c r="L185" s="1"/>
      <c r="M185" s="1"/>
      <c r="N185" s="1"/>
      <c r="O185" s="1"/>
      <c r="P185" s="1"/>
      <c r="Q185" s="7"/>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8"/>
    </row>
    <row r="186" spans="1:47" x14ac:dyDescent="0.25">
      <c r="A186" s="20"/>
      <c r="B186" s="1"/>
      <c r="C186" s="8"/>
      <c r="D186" s="8"/>
      <c r="E186" s="8"/>
      <c r="F186" s="8"/>
      <c r="G186" s="8"/>
      <c r="H186" s="8"/>
      <c r="I186" s="8"/>
      <c r="J186" s="20"/>
      <c r="K186" s="1"/>
      <c r="L186" s="1"/>
      <c r="M186" s="1"/>
      <c r="N186" s="1"/>
      <c r="O186" s="1"/>
      <c r="P186" s="1"/>
      <c r="Q186" s="7"/>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8"/>
    </row>
    <row r="187" spans="1:47" x14ac:dyDescent="0.25">
      <c r="A187" s="20"/>
      <c r="B187" s="1"/>
      <c r="C187" s="8"/>
      <c r="D187" s="8"/>
      <c r="E187" s="8"/>
      <c r="F187" s="8"/>
      <c r="G187" s="8"/>
      <c r="H187" s="8"/>
      <c r="I187" s="8"/>
      <c r="J187" s="20"/>
      <c r="K187" s="1"/>
      <c r="L187" s="1"/>
      <c r="M187" s="1"/>
      <c r="N187" s="1"/>
      <c r="O187" s="1"/>
      <c r="P187" s="1"/>
      <c r="Q187" s="7"/>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8"/>
    </row>
    <row r="188" spans="1:47" x14ac:dyDescent="0.25">
      <c r="A188" s="20"/>
      <c r="B188" s="1"/>
      <c r="C188" s="8"/>
      <c r="D188" s="8"/>
      <c r="E188" s="8"/>
      <c r="F188" s="8"/>
      <c r="G188" s="8"/>
      <c r="H188" s="8"/>
      <c r="I188" s="8"/>
      <c r="J188" s="20"/>
      <c r="K188" s="1"/>
      <c r="L188" s="1"/>
      <c r="M188" s="1"/>
      <c r="N188" s="1"/>
      <c r="O188" s="1"/>
      <c r="P188" s="1"/>
      <c r="Q188" s="7"/>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8"/>
    </row>
    <row r="189" spans="1:47" x14ac:dyDescent="0.25">
      <c r="A189" s="20"/>
      <c r="B189" s="1"/>
      <c r="C189" s="8"/>
      <c r="D189" s="8"/>
      <c r="E189" s="8"/>
      <c r="F189" s="8"/>
      <c r="G189" s="8"/>
      <c r="H189" s="8"/>
      <c r="I189" s="8"/>
      <c r="J189" s="20"/>
      <c r="K189" s="1"/>
      <c r="L189" s="1"/>
      <c r="M189" s="1"/>
      <c r="N189" s="1"/>
      <c r="O189" s="1"/>
      <c r="P189" s="1"/>
      <c r="Q189" s="7"/>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8"/>
    </row>
    <row r="190" spans="1:47" x14ac:dyDescent="0.25">
      <c r="A190" s="20"/>
      <c r="B190" s="1"/>
      <c r="C190" s="8"/>
      <c r="D190" s="8"/>
      <c r="E190" s="8"/>
      <c r="F190" s="8"/>
      <c r="G190" s="8"/>
      <c r="H190" s="8"/>
      <c r="I190" s="8"/>
      <c r="J190" s="20"/>
      <c r="K190" s="1"/>
      <c r="L190" s="1"/>
      <c r="M190" s="1"/>
      <c r="N190" s="1"/>
      <c r="O190" s="1"/>
      <c r="P190" s="1"/>
      <c r="Q190" s="7"/>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8"/>
    </row>
    <row r="191" spans="1:47" x14ac:dyDescent="0.25">
      <c r="A191" s="20"/>
      <c r="B191" s="1"/>
      <c r="C191" s="8"/>
      <c r="D191" s="8"/>
      <c r="E191" s="8"/>
      <c r="F191" s="8"/>
      <c r="G191" s="8"/>
      <c r="H191" s="8"/>
      <c r="I191" s="8"/>
      <c r="J191" s="20"/>
      <c r="K191" s="1"/>
      <c r="L191" s="1"/>
      <c r="M191" s="1"/>
      <c r="N191" s="1"/>
      <c r="O191" s="1"/>
      <c r="P191" s="1"/>
      <c r="Q191" s="7"/>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8"/>
    </row>
    <row r="192" spans="1:47" x14ac:dyDescent="0.25">
      <c r="A192" s="20"/>
      <c r="B192" s="1"/>
      <c r="C192" s="8"/>
      <c r="D192" s="8"/>
      <c r="E192" s="8"/>
      <c r="F192" s="8"/>
      <c r="G192" s="8"/>
      <c r="H192" s="8"/>
      <c r="I192" s="8"/>
      <c r="J192" s="20"/>
      <c r="K192" s="1"/>
      <c r="L192" s="1"/>
      <c r="M192" s="1"/>
      <c r="N192" s="1"/>
      <c r="O192" s="1"/>
      <c r="P192" s="1"/>
      <c r="Q192" s="7"/>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8"/>
    </row>
    <row r="193" spans="1:47" x14ac:dyDescent="0.25">
      <c r="A193" s="20"/>
      <c r="B193" s="1"/>
      <c r="C193" s="8"/>
      <c r="D193" s="8"/>
      <c r="E193" s="8"/>
      <c r="F193" s="8"/>
      <c r="G193" s="8"/>
      <c r="H193" s="8"/>
      <c r="I193" s="8"/>
      <c r="J193" s="20"/>
      <c r="K193" s="1"/>
      <c r="L193" s="1"/>
      <c r="M193" s="1"/>
      <c r="N193" s="1"/>
      <c r="O193" s="1"/>
      <c r="P193" s="1"/>
      <c r="Q193" s="7"/>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8"/>
    </row>
    <row r="194" spans="1:47" x14ac:dyDescent="0.25">
      <c r="A194" s="20"/>
      <c r="B194" s="1"/>
      <c r="C194" s="8"/>
      <c r="D194" s="8"/>
      <c r="E194" s="8"/>
      <c r="F194" s="8"/>
      <c r="G194" s="8"/>
      <c r="H194" s="8"/>
      <c r="I194" s="8"/>
      <c r="J194" s="20"/>
      <c r="K194" s="1"/>
      <c r="L194" s="1"/>
      <c r="M194" s="1"/>
      <c r="N194" s="1"/>
      <c r="O194" s="1"/>
      <c r="P194" s="1"/>
      <c r="Q194" s="7"/>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8"/>
    </row>
    <row r="195" spans="1:47" x14ac:dyDescent="0.25">
      <c r="A195" s="20"/>
      <c r="B195" s="1"/>
      <c r="C195" s="8"/>
      <c r="D195" s="8"/>
      <c r="E195" s="8"/>
      <c r="F195" s="8"/>
      <c r="G195" s="8"/>
      <c r="H195" s="8"/>
      <c r="I195" s="8"/>
      <c r="J195" s="20"/>
      <c r="K195" s="1"/>
      <c r="L195" s="1"/>
      <c r="M195" s="1"/>
      <c r="N195" s="1"/>
      <c r="O195" s="1"/>
      <c r="P195" s="1"/>
      <c r="Q195" s="7"/>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8"/>
    </row>
    <row r="196" spans="1:47" x14ac:dyDescent="0.25">
      <c r="A196" s="20"/>
      <c r="B196" s="1"/>
      <c r="C196" s="8"/>
      <c r="D196" s="8"/>
      <c r="E196" s="8"/>
      <c r="F196" s="8"/>
      <c r="G196" s="8"/>
      <c r="H196" s="8"/>
      <c r="I196" s="8"/>
      <c r="J196" s="20"/>
      <c r="K196" s="1"/>
      <c r="L196" s="1"/>
      <c r="M196" s="1"/>
      <c r="N196" s="1"/>
      <c r="O196" s="1"/>
      <c r="P196" s="1"/>
      <c r="Q196" s="7"/>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8"/>
    </row>
    <row r="197" spans="1:47" x14ac:dyDescent="0.25">
      <c r="A197" s="20"/>
      <c r="B197" s="1"/>
      <c r="C197" s="8"/>
      <c r="D197" s="8"/>
      <c r="E197" s="8"/>
      <c r="F197" s="8"/>
      <c r="G197" s="8"/>
      <c r="H197" s="8"/>
      <c r="I197" s="8"/>
      <c r="J197" s="20"/>
      <c r="K197" s="1"/>
      <c r="L197" s="1"/>
      <c r="M197" s="1"/>
      <c r="N197" s="1"/>
      <c r="O197" s="1"/>
      <c r="P197" s="1"/>
      <c r="Q197" s="7"/>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8"/>
    </row>
    <row r="198" spans="1:47" x14ac:dyDescent="0.25">
      <c r="A198" s="20"/>
      <c r="B198" s="1"/>
      <c r="C198" s="8"/>
      <c r="D198" s="8"/>
      <c r="E198" s="8"/>
      <c r="F198" s="8"/>
      <c r="G198" s="8"/>
      <c r="H198" s="8"/>
      <c r="I198" s="8"/>
      <c r="J198" s="20"/>
      <c r="K198" s="1"/>
      <c r="L198" s="1"/>
      <c r="M198" s="1"/>
      <c r="N198" s="1"/>
      <c r="O198" s="1"/>
      <c r="P198" s="1"/>
      <c r="Q198" s="7"/>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8"/>
    </row>
    <row r="199" spans="1:47" x14ac:dyDescent="0.25">
      <c r="A199" s="20"/>
      <c r="B199" s="1"/>
      <c r="C199" s="8"/>
      <c r="D199" s="8"/>
      <c r="E199" s="8"/>
      <c r="F199" s="8"/>
      <c r="G199" s="8"/>
      <c r="H199" s="8"/>
      <c r="I199" s="8"/>
      <c r="J199" s="20"/>
      <c r="K199" s="1"/>
      <c r="L199" s="1"/>
      <c r="M199" s="1"/>
      <c r="N199" s="1"/>
      <c r="O199" s="1"/>
      <c r="P199" s="1"/>
      <c r="Q199" s="7"/>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8"/>
    </row>
    <row r="200" spans="1:47" x14ac:dyDescent="0.25">
      <c r="A200" s="20"/>
      <c r="B200" s="1"/>
      <c r="C200" s="8"/>
      <c r="D200" s="8"/>
      <c r="E200" s="8"/>
      <c r="F200" s="8"/>
      <c r="G200" s="8"/>
      <c r="H200" s="8"/>
      <c r="I200" s="8"/>
      <c r="J200" s="20"/>
      <c r="K200" s="1"/>
      <c r="L200" s="1"/>
      <c r="M200" s="1"/>
      <c r="N200" s="1"/>
      <c r="O200" s="1"/>
      <c r="P200" s="1"/>
      <c r="Q200" s="7"/>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8"/>
    </row>
    <row r="201" spans="1:47" x14ac:dyDescent="0.25">
      <c r="A201" s="20"/>
      <c r="B201" s="1"/>
      <c r="C201" s="8"/>
      <c r="D201" s="8"/>
      <c r="E201" s="8"/>
      <c r="F201" s="8"/>
      <c r="G201" s="8"/>
      <c r="H201" s="8"/>
      <c r="I201" s="8"/>
      <c r="J201" s="20"/>
      <c r="K201" s="1"/>
      <c r="L201" s="1"/>
      <c r="M201" s="1"/>
      <c r="N201" s="1"/>
      <c r="O201" s="1"/>
      <c r="P201" s="1"/>
      <c r="Q201" s="7"/>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8"/>
    </row>
    <row r="202" spans="1:47" x14ac:dyDescent="0.25">
      <c r="A202" s="20"/>
      <c r="B202" s="1"/>
      <c r="C202" s="8"/>
      <c r="D202" s="8"/>
      <c r="E202" s="8"/>
      <c r="F202" s="8"/>
      <c r="G202" s="8"/>
      <c r="H202" s="8"/>
      <c r="I202" s="8"/>
      <c r="J202" s="20"/>
      <c r="K202" s="1"/>
      <c r="L202" s="1"/>
      <c r="M202" s="1"/>
      <c r="N202" s="1"/>
      <c r="O202" s="1"/>
      <c r="P202" s="1"/>
      <c r="Q202" s="7"/>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8"/>
    </row>
    <row r="203" spans="1:47" x14ac:dyDescent="0.25">
      <c r="A203" s="20"/>
      <c r="B203" s="1"/>
      <c r="C203" s="8"/>
      <c r="D203" s="8"/>
      <c r="E203" s="8"/>
      <c r="F203" s="8"/>
      <c r="G203" s="8"/>
      <c r="H203" s="8"/>
      <c r="I203" s="8"/>
      <c r="J203" s="20"/>
      <c r="K203" s="1"/>
      <c r="L203" s="1"/>
      <c r="M203" s="1"/>
      <c r="N203" s="1"/>
      <c r="O203" s="1"/>
      <c r="P203" s="1"/>
      <c r="Q203" s="7"/>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8"/>
    </row>
    <row r="204" spans="1:47" x14ac:dyDescent="0.25">
      <c r="A204" s="20"/>
      <c r="B204" s="1"/>
      <c r="C204" s="8"/>
      <c r="D204" s="8"/>
      <c r="E204" s="8"/>
      <c r="F204" s="8"/>
      <c r="G204" s="8"/>
      <c r="H204" s="8"/>
      <c r="I204" s="8"/>
      <c r="J204" s="20"/>
      <c r="K204" s="1"/>
      <c r="L204" s="1"/>
      <c r="M204" s="1"/>
      <c r="N204" s="1"/>
      <c r="O204" s="1"/>
      <c r="P204" s="1"/>
      <c r="Q204" s="7"/>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8"/>
    </row>
    <row r="205" spans="1:47" x14ac:dyDescent="0.25">
      <c r="A205" s="20"/>
      <c r="B205" s="1"/>
      <c r="C205" s="8"/>
      <c r="D205" s="8"/>
      <c r="E205" s="8"/>
      <c r="F205" s="8"/>
      <c r="G205" s="8"/>
      <c r="H205" s="8"/>
      <c r="I205" s="8"/>
      <c r="J205" s="20"/>
      <c r="K205" s="1"/>
      <c r="L205" s="1"/>
      <c r="M205" s="1"/>
      <c r="N205" s="1"/>
      <c r="O205" s="1"/>
      <c r="P205" s="1"/>
      <c r="Q205" s="7"/>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8"/>
    </row>
    <row r="206" spans="1:47" x14ac:dyDescent="0.25">
      <c r="A206" s="20"/>
      <c r="B206" s="1"/>
      <c r="C206" s="8"/>
      <c r="D206" s="8"/>
      <c r="E206" s="8"/>
      <c r="F206" s="8"/>
      <c r="G206" s="8"/>
      <c r="H206" s="8"/>
      <c r="I206" s="8"/>
      <c r="J206" s="20"/>
      <c r="K206" s="1"/>
      <c r="L206" s="1"/>
      <c r="M206" s="1"/>
      <c r="N206" s="1"/>
      <c r="O206" s="1"/>
      <c r="P206" s="1"/>
      <c r="Q206" s="7"/>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8"/>
    </row>
    <row r="207" spans="1:47" x14ac:dyDescent="0.25">
      <c r="A207" s="20"/>
      <c r="B207" s="1"/>
      <c r="C207" s="8"/>
      <c r="D207" s="8"/>
      <c r="E207" s="8"/>
      <c r="F207" s="8"/>
      <c r="G207" s="8"/>
      <c r="H207" s="8"/>
      <c r="I207" s="8"/>
      <c r="J207" s="20"/>
      <c r="K207" s="1"/>
      <c r="L207" s="1"/>
      <c r="M207" s="1"/>
      <c r="N207" s="1"/>
      <c r="O207" s="1"/>
      <c r="P207" s="1"/>
      <c r="Q207" s="7"/>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8"/>
    </row>
    <row r="208" spans="1:47" x14ac:dyDescent="0.25">
      <c r="A208" s="20"/>
      <c r="B208" s="1"/>
      <c r="C208" s="8"/>
      <c r="D208" s="8"/>
      <c r="E208" s="8"/>
      <c r="F208" s="8"/>
      <c r="G208" s="8"/>
      <c r="H208" s="8"/>
      <c r="I208" s="8"/>
      <c r="J208" s="20"/>
      <c r="K208" s="1"/>
      <c r="L208" s="1"/>
      <c r="M208" s="1"/>
      <c r="N208" s="1"/>
      <c r="O208" s="1"/>
      <c r="P208" s="1"/>
      <c r="Q208" s="7"/>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8"/>
    </row>
    <row r="209" spans="1:47" x14ac:dyDescent="0.25">
      <c r="A209" s="20"/>
      <c r="B209" s="1"/>
      <c r="C209" s="8"/>
      <c r="D209" s="8"/>
      <c r="E209" s="8"/>
      <c r="F209" s="8"/>
      <c r="G209" s="8"/>
      <c r="H209" s="8"/>
      <c r="I209" s="8"/>
      <c r="J209" s="20"/>
      <c r="K209" s="1"/>
      <c r="L209" s="1"/>
      <c r="M209" s="1"/>
      <c r="N209" s="1"/>
      <c r="O209" s="1"/>
      <c r="P209" s="1"/>
      <c r="Q209" s="7"/>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8"/>
    </row>
    <row r="210" spans="1:47" x14ac:dyDescent="0.25">
      <c r="A210" s="20"/>
      <c r="B210" s="1"/>
      <c r="C210" s="8"/>
      <c r="D210" s="8"/>
      <c r="E210" s="8"/>
      <c r="F210" s="8"/>
      <c r="G210" s="8"/>
      <c r="H210" s="8"/>
      <c r="I210" s="8"/>
      <c r="J210" s="20"/>
      <c r="K210" s="1"/>
      <c r="L210" s="1"/>
      <c r="M210" s="1"/>
      <c r="N210" s="1"/>
      <c r="O210" s="1"/>
      <c r="P210" s="1"/>
      <c r="Q210" s="7"/>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8"/>
    </row>
    <row r="211" spans="1:47" x14ac:dyDescent="0.25">
      <c r="A211" s="20"/>
      <c r="B211" s="1"/>
      <c r="C211" s="8"/>
      <c r="D211" s="8"/>
      <c r="E211" s="8"/>
      <c r="F211" s="8"/>
      <c r="G211" s="8"/>
      <c r="H211" s="8"/>
      <c r="I211" s="8"/>
      <c r="J211" s="20"/>
      <c r="K211" s="1"/>
      <c r="L211" s="1"/>
      <c r="M211" s="1"/>
      <c r="N211" s="1"/>
      <c r="O211" s="1"/>
      <c r="P211" s="1"/>
      <c r="Q211" s="7"/>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8"/>
    </row>
    <row r="212" spans="1:47" x14ac:dyDescent="0.25">
      <c r="A212" s="20"/>
      <c r="B212" s="1"/>
      <c r="C212" s="8"/>
      <c r="D212" s="8"/>
      <c r="E212" s="8"/>
      <c r="F212" s="8"/>
      <c r="G212" s="8"/>
      <c r="H212" s="8"/>
      <c r="I212" s="8"/>
      <c r="J212" s="20"/>
      <c r="K212" s="1"/>
      <c r="L212" s="1"/>
      <c r="M212" s="1"/>
      <c r="N212" s="1"/>
      <c r="O212" s="1"/>
      <c r="P212" s="1"/>
      <c r="Q212" s="7"/>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8"/>
    </row>
    <row r="213" spans="1:47" x14ac:dyDescent="0.25">
      <c r="A213" s="20"/>
      <c r="B213" s="1"/>
      <c r="C213" s="8"/>
      <c r="D213" s="8"/>
      <c r="E213" s="8"/>
      <c r="F213" s="8"/>
      <c r="G213" s="8"/>
      <c r="H213" s="8"/>
      <c r="I213" s="8"/>
      <c r="J213" s="20"/>
      <c r="K213" s="1"/>
      <c r="L213" s="1"/>
      <c r="M213" s="1"/>
      <c r="N213" s="1"/>
      <c r="O213" s="1"/>
      <c r="P213" s="1"/>
      <c r="Q213" s="7"/>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8"/>
    </row>
    <row r="214" spans="1:47" x14ac:dyDescent="0.25">
      <c r="A214" s="20"/>
      <c r="B214" s="1"/>
      <c r="C214" s="8"/>
      <c r="D214" s="8"/>
      <c r="E214" s="8"/>
      <c r="F214" s="8"/>
      <c r="G214" s="8"/>
      <c r="H214" s="8"/>
      <c r="I214" s="8"/>
      <c r="J214" s="20"/>
      <c r="K214" s="1"/>
      <c r="L214" s="1"/>
      <c r="M214" s="1"/>
      <c r="N214" s="1"/>
      <c r="O214" s="1"/>
      <c r="P214" s="1"/>
      <c r="Q214" s="7"/>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8"/>
    </row>
    <row r="215" spans="1:47" x14ac:dyDescent="0.25">
      <c r="A215" s="20"/>
      <c r="B215" s="1"/>
      <c r="C215" s="8"/>
      <c r="D215" s="8"/>
      <c r="E215" s="8"/>
      <c r="F215" s="8"/>
      <c r="G215" s="8"/>
      <c r="H215" s="8"/>
      <c r="I215" s="8"/>
      <c r="J215" s="20"/>
      <c r="K215" s="1"/>
      <c r="L215" s="1"/>
      <c r="M215" s="1"/>
      <c r="N215" s="1"/>
      <c r="O215" s="1"/>
      <c r="P215" s="1"/>
      <c r="Q215" s="7"/>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8"/>
    </row>
    <row r="216" spans="1:47" x14ac:dyDescent="0.25">
      <c r="A216" s="20"/>
      <c r="B216" s="1"/>
      <c r="C216" s="8"/>
      <c r="D216" s="8"/>
      <c r="E216" s="8"/>
      <c r="F216" s="8"/>
      <c r="G216" s="8"/>
      <c r="H216" s="8"/>
      <c r="I216" s="8"/>
      <c r="J216" s="20"/>
      <c r="K216" s="1"/>
      <c r="L216" s="1"/>
      <c r="M216" s="1"/>
      <c r="N216" s="1"/>
      <c r="O216" s="1"/>
      <c r="P216" s="1"/>
      <c r="Q216" s="7"/>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8"/>
    </row>
    <row r="217" spans="1:47" x14ac:dyDescent="0.25">
      <c r="A217" s="20"/>
      <c r="B217" s="1"/>
      <c r="C217" s="8"/>
      <c r="D217" s="8"/>
      <c r="E217" s="8"/>
      <c r="F217" s="8"/>
      <c r="G217" s="8"/>
      <c r="H217" s="8"/>
      <c r="I217" s="8"/>
      <c r="J217" s="20"/>
      <c r="K217" s="1"/>
      <c r="L217" s="1"/>
      <c r="M217" s="1"/>
      <c r="N217" s="1"/>
      <c r="O217" s="1"/>
      <c r="P217" s="1"/>
      <c r="Q217" s="7"/>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8"/>
    </row>
    <row r="218" spans="1:47" x14ac:dyDescent="0.25">
      <c r="A218" s="20"/>
      <c r="B218" s="1"/>
      <c r="C218" s="8"/>
      <c r="D218" s="8"/>
      <c r="E218" s="8"/>
      <c r="F218" s="8"/>
      <c r="G218" s="8"/>
      <c r="H218" s="8"/>
      <c r="I218" s="8"/>
      <c r="J218" s="20"/>
      <c r="K218" s="1"/>
      <c r="L218" s="1"/>
      <c r="M218" s="1"/>
      <c r="N218" s="1"/>
      <c r="O218" s="1"/>
      <c r="P218" s="1"/>
      <c r="Q218" s="7"/>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8"/>
    </row>
    <row r="219" spans="1:47" x14ac:dyDescent="0.25">
      <c r="A219" s="20"/>
      <c r="B219" s="1"/>
      <c r="C219" s="8"/>
      <c r="D219" s="8"/>
      <c r="E219" s="8"/>
      <c r="F219" s="8"/>
      <c r="G219" s="8"/>
      <c r="H219" s="8"/>
      <c r="I219" s="8"/>
      <c r="J219" s="20"/>
      <c r="K219" s="1"/>
      <c r="L219" s="1"/>
      <c r="M219" s="1"/>
      <c r="N219" s="1"/>
      <c r="O219" s="1"/>
      <c r="P219" s="1"/>
      <c r="Q219" s="7"/>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8"/>
    </row>
    <row r="220" spans="1:47" x14ac:dyDescent="0.25">
      <c r="A220" s="20"/>
      <c r="B220" s="1"/>
      <c r="C220" s="8"/>
      <c r="D220" s="8"/>
      <c r="E220" s="8"/>
      <c r="F220" s="8"/>
      <c r="G220" s="8"/>
      <c r="H220" s="8"/>
      <c r="I220" s="8"/>
      <c r="J220" s="20"/>
      <c r="K220" s="1"/>
      <c r="L220" s="1"/>
      <c r="M220" s="1"/>
      <c r="N220" s="1"/>
      <c r="O220" s="1"/>
      <c r="P220" s="1"/>
      <c r="Q220" s="7"/>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8"/>
    </row>
    <row r="221" spans="1:47" x14ac:dyDescent="0.25">
      <c r="A221" s="20"/>
      <c r="B221" s="1"/>
      <c r="C221" s="8"/>
      <c r="D221" s="8"/>
      <c r="E221" s="8"/>
      <c r="F221" s="8"/>
      <c r="G221" s="8"/>
      <c r="H221" s="8"/>
      <c r="I221" s="8"/>
      <c r="J221" s="20"/>
      <c r="K221" s="1"/>
      <c r="L221" s="1"/>
      <c r="M221" s="1"/>
      <c r="N221" s="1"/>
      <c r="O221" s="1"/>
      <c r="P221" s="1"/>
      <c r="Q221" s="7"/>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8"/>
    </row>
    <row r="222" spans="1:47" x14ac:dyDescent="0.25">
      <c r="A222" s="20"/>
      <c r="B222" s="1"/>
      <c r="C222" s="8"/>
      <c r="D222" s="8"/>
      <c r="E222" s="8"/>
      <c r="F222" s="8"/>
      <c r="G222" s="8"/>
      <c r="H222" s="8"/>
      <c r="I222" s="8"/>
      <c r="J222" s="20"/>
      <c r="K222" s="1"/>
      <c r="L222" s="1"/>
      <c r="M222" s="1"/>
      <c r="N222" s="1"/>
      <c r="O222" s="1"/>
      <c r="P222" s="1"/>
      <c r="Q222" s="7"/>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8"/>
    </row>
    <row r="223" spans="1:47" x14ac:dyDescent="0.25">
      <c r="A223" s="20"/>
      <c r="B223" s="1"/>
      <c r="C223" s="8"/>
      <c r="D223" s="8"/>
      <c r="E223" s="8"/>
      <c r="F223" s="8"/>
      <c r="G223" s="8"/>
      <c r="H223" s="8"/>
      <c r="I223" s="8"/>
      <c r="J223" s="20"/>
      <c r="K223" s="1"/>
      <c r="L223" s="1"/>
      <c r="M223" s="1"/>
      <c r="N223" s="1"/>
      <c r="O223" s="1"/>
      <c r="P223" s="1"/>
      <c r="Q223" s="7"/>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8"/>
    </row>
    <row r="224" spans="1:47" x14ac:dyDescent="0.25">
      <c r="A224" s="20"/>
      <c r="B224" s="1"/>
      <c r="C224" s="8"/>
      <c r="D224" s="8"/>
      <c r="E224" s="8"/>
      <c r="F224" s="8"/>
      <c r="G224" s="8"/>
      <c r="H224" s="8"/>
      <c r="I224" s="8"/>
      <c r="J224" s="20"/>
      <c r="K224" s="1"/>
      <c r="L224" s="1"/>
      <c r="M224" s="1"/>
      <c r="N224" s="1"/>
      <c r="O224" s="1"/>
      <c r="P224" s="1"/>
      <c r="Q224" s="7"/>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8"/>
    </row>
    <row r="225" spans="1:47" x14ac:dyDescent="0.25">
      <c r="A225" s="20"/>
      <c r="B225" s="1"/>
      <c r="C225" s="8"/>
      <c r="D225" s="8"/>
      <c r="E225" s="8"/>
      <c r="F225" s="8"/>
      <c r="G225" s="8"/>
      <c r="H225" s="8"/>
      <c r="I225" s="8"/>
      <c r="J225" s="20"/>
      <c r="K225" s="1"/>
      <c r="L225" s="1"/>
      <c r="M225" s="1"/>
      <c r="N225" s="1"/>
      <c r="O225" s="1"/>
      <c r="P225" s="1"/>
      <c r="Q225" s="7"/>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8"/>
    </row>
    <row r="226" spans="1:47" x14ac:dyDescent="0.25">
      <c r="A226" s="20"/>
      <c r="B226" s="1"/>
      <c r="C226" s="8"/>
      <c r="D226" s="8"/>
      <c r="E226" s="8"/>
      <c r="F226" s="8"/>
      <c r="G226" s="8"/>
      <c r="H226" s="8"/>
      <c r="I226" s="8"/>
      <c r="J226" s="20"/>
      <c r="K226" s="1"/>
      <c r="L226" s="1"/>
      <c r="M226" s="1"/>
      <c r="N226" s="1"/>
      <c r="O226" s="1"/>
      <c r="P226" s="1"/>
      <c r="Q226" s="7"/>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8"/>
    </row>
    <row r="227" spans="1:47" x14ac:dyDescent="0.25">
      <c r="A227" s="20"/>
      <c r="B227" s="1"/>
      <c r="C227" s="8"/>
      <c r="D227" s="8"/>
      <c r="E227" s="8"/>
      <c r="F227" s="8"/>
      <c r="G227" s="8"/>
      <c r="H227" s="8"/>
      <c r="I227" s="8"/>
      <c r="J227" s="20"/>
      <c r="K227" s="1"/>
      <c r="L227" s="1"/>
      <c r="M227" s="1"/>
      <c r="N227" s="1"/>
      <c r="O227" s="1"/>
      <c r="P227" s="1"/>
      <c r="Q227" s="7"/>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8"/>
    </row>
    <row r="228" spans="1:47" x14ac:dyDescent="0.25">
      <c r="A228" s="20"/>
      <c r="B228" s="1"/>
      <c r="C228" s="8"/>
      <c r="D228" s="8"/>
      <c r="E228" s="8"/>
      <c r="F228" s="8"/>
      <c r="G228" s="8"/>
      <c r="H228" s="8"/>
      <c r="I228" s="8"/>
      <c r="J228" s="20"/>
      <c r="K228" s="1"/>
      <c r="L228" s="1"/>
      <c r="M228" s="1"/>
      <c r="N228" s="1"/>
      <c r="O228" s="1"/>
      <c r="P228" s="1"/>
      <c r="Q228" s="7"/>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8"/>
    </row>
    <row r="229" spans="1:47" x14ac:dyDescent="0.25">
      <c r="A229" s="20"/>
      <c r="B229" s="1"/>
      <c r="C229" s="8"/>
      <c r="D229" s="8"/>
      <c r="E229" s="8"/>
      <c r="F229" s="8"/>
      <c r="G229" s="8"/>
      <c r="H229" s="8"/>
      <c r="I229" s="8"/>
      <c r="J229" s="20"/>
      <c r="K229" s="1"/>
      <c r="L229" s="1"/>
      <c r="M229" s="1"/>
      <c r="N229" s="1"/>
      <c r="O229" s="1"/>
      <c r="P229" s="1"/>
      <c r="Q229" s="7"/>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8"/>
    </row>
    <row r="230" spans="1:47" x14ac:dyDescent="0.25">
      <c r="A230" s="20"/>
      <c r="B230" s="1"/>
      <c r="C230" s="8"/>
      <c r="D230" s="8"/>
      <c r="E230" s="8"/>
      <c r="F230" s="8"/>
      <c r="G230" s="8"/>
      <c r="H230" s="8"/>
      <c r="I230" s="8"/>
      <c r="J230" s="20"/>
      <c r="K230" s="1"/>
      <c r="L230" s="1"/>
      <c r="M230" s="1"/>
      <c r="N230" s="1"/>
      <c r="O230" s="1"/>
      <c r="P230" s="1"/>
      <c r="Q230" s="7"/>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8"/>
    </row>
    <row r="231" spans="1:47" x14ac:dyDescent="0.25">
      <c r="A231" s="20"/>
      <c r="B231" s="1"/>
      <c r="C231" s="8"/>
      <c r="D231" s="8"/>
      <c r="E231" s="8"/>
      <c r="F231" s="8"/>
      <c r="G231" s="8"/>
      <c r="H231" s="8"/>
      <c r="I231" s="8"/>
      <c r="J231" s="20"/>
      <c r="K231" s="1"/>
      <c r="L231" s="1"/>
      <c r="M231" s="1"/>
      <c r="N231" s="1"/>
      <c r="O231" s="1"/>
      <c r="P231" s="1"/>
      <c r="Q231" s="7"/>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8"/>
    </row>
    <row r="232" spans="1:47" x14ac:dyDescent="0.25">
      <c r="A232" s="20"/>
      <c r="B232" s="1"/>
      <c r="C232" s="8"/>
      <c r="D232" s="8"/>
      <c r="E232" s="8"/>
      <c r="F232" s="8"/>
      <c r="G232" s="8"/>
      <c r="H232" s="8"/>
      <c r="I232" s="8"/>
      <c r="J232" s="20"/>
      <c r="K232" s="1"/>
      <c r="L232" s="1"/>
      <c r="M232" s="1"/>
      <c r="N232" s="1"/>
      <c r="O232" s="1"/>
      <c r="P232" s="1"/>
      <c r="Q232" s="7"/>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8"/>
    </row>
    <row r="233" spans="1:47" x14ac:dyDescent="0.25">
      <c r="A233" s="20"/>
      <c r="B233" s="1"/>
      <c r="C233" s="8"/>
      <c r="D233" s="8"/>
      <c r="E233" s="8"/>
      <c r="F233" s="8"/>
      <c r="G233" s="8"/>
      <c r="H233" s="8"/>
      <c r="I233" s="8"/>
      <c r="J233" s="20"/>
      <c r="K233" s="1"/>
      <c r="L233" s="1"/>
      <c r="M233" s="1"/>
      <c r="N233" s="1"/>
      <c r="O233" s="1"/>
      <c r="P233" s="1"/>
      <c r="Q233" s="7"/>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8"/>
    </row>
    <row r="234" spans="1:47" x14ac:dyDescent="0.25">
      <c r="A234" s="20"/>
      <c r="B234" s="1"/>
      <c r="C234" s="8"/>
      <c r="D234" s="8"/>
      <c r="E234" s="8"/>
      <c r="F234" s="8"/>
      <c r="G234" s="8"/>
      <c r="H234" s="8"/>
      <c r="I234" s="8"/>
      <c r="J234" s="20"/>
      <c r="K234" s="1"/>
      <c r="L234" s="1"/>
      <c r="M234" s="1"/>
      <c r="N234" s="1"/>
      <c r="O234" s="1"/>
      <c r="P234" s="1"/>
      <c r="Q234" s="7"/>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8"/>
    </row>
    <row r="235" spans="1:47" x14ac:dyDescent="0.25">
      <c r="A235" s="20"/>
      <c r="B235" s="1"/>
      <c r="C235" s="8"/>
      <c r="D235" s="8"/>
      <c r="E235" s="8"/>
      <c r="F235" s="8"/>
      <c r="G235" s="8"/>
      <c r="H235" s="8"/>
      <c r="I235" s="8"/>
      <c r="J235" s="20"/>
      <c r="K235" s="1"/>
      <c r="L235" s="1"/>
      <c r="M235" s="1"/>
      <c r="N235" s="1"/>
      <c r="O235" s="1"/>
      <c r="P235" s="1"/>
      <c r="Q235" s="7"/>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8"/>
    </row>
    <row r="236" spans="1:47" x14ac:dyDescent="0.25">
      <c r="A236" s="20"/>
      <c r="B236" s="1"/>
      <c r="C236" s="8"/>
      <c r="D236" s="8"/>
      <c r="E236" s="8"/>
      <c r="F236" s="8"/>
      <c r="G236" s="8"/>
      <c r="H236" s="8"/>
      <c r="I236" s="8"/>
      <c r="J236" s="20"/>
      <c r="K236" s="1"/>
      <c r="L236" s="1"/>
      <c r="M236" s="1"/>
      <c r="N236" s="1"/>
      <c r="O236" s="1"/>
      <c r="P236" s="1"/>
      <c r="Q236" s="7"/>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8"/>
    </row>
    <row r="237" spans="1:47" x14ac:dyDescent="0.25">
      <c r="A237" s="20"/>
      <c r="B237" s="1"/>
      <c r="C237" s="8"/>
      <c r="D237" s="8"/>
      <c r="E237" s="8"/>
      <c r="F237" s="8"/>
      <c r="G237" s="8"/>
      <c r="H237" s="8"/>
      <c r="I237" s="8"/>
      <c r="J237" s="20"/>
      <c r="K237" s="1"/>
      <c r="L237" s="1"/>
      <c r="M237" s="1"/>
      <c r="N237" s="1"/>
      <c r="O237" s="1"/>
      <c r="P237" s="1"/>
      <c r="Q237" s="7"/>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8"/>
    </row>
    <row r="238" spans="1:47" x14ac:dyDescent="0.25">
      <c r="A238" s="20"/>
      <c r="B238" s="1"/>
      <c r="C238" s="8"/>
      <c r="D238" s="8"/>
      <c r="E238" s="8"/>
      <c r="F238" s="8"/>
      <c r="G238" s="8"/>
      <c r="H238" s="8"/>
      <c r="I238" s="8"/>
      <c r="J238" s="20"/>
      <c r="K238" s="1"/>
      <c r="L238" s="1"/>
      <c r="M238" s="1"/>
      <c r="N238" s="1"/>
      <c r="O238" s="1"/>
      <c r="P238" s="1"/>
      <c r="Q238" s="7"/>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8"/>
    </row>
    <row r="239" spans="1:47" x14ac:dyDescent="0.25">
      <c r="A239" s="20"/>
      <c r="B239" s="1"/>
      <c r="C239" s="8"/>
      <c r="D239" s="8"/>
      <c r="E239" s="8"/>
      <c r="F239" s="8"/>
      <c r="G239" s="8"/>
      <c r="H239" s="8"/>
      <c r="I239" s="8"/>
      <c r="J239" s="20"/>
      <c r="K239" s="1"/>
      <c r="L239" s="1"/>
      <c r="M239" s="1"/>
      <c r="N239" s="1"/>
      <c r="O239" s="1"/>
      <c r="P239" s="1"/>
      <c r="Q239" s="7"/>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8"/>
    </row>
    <row r="240" spans="1:47" x14ac:dyDescent="0.25">
      <c r="A240" s="20"/>
      <c r="B240" s="1"/>
      <c r="C240" s="8"/>
      <c r="D240" s="8"/>
      <c r="E240" s="8"/>
      <c r="F240" s="8"/>
      <c r="G240" s="8"/>
      <c r="H240" s="8"/>
      <c r="I240" s="8"/>
      <c r="J240" s="20"/>
      <c r="K240" s="1"/>
      <c r="L240" s="1"/>
      <c r="M240" s="1"/>
      <c r="N240" s="1"/>
      <c r="O240" s="1"/>
      <c r="P240" s="1"/>
      <c r="Q240" s="7"/>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8"/>
    </row>
    <row r="241" spans="1:47" x14ac:dyDescent="0.25">
      <c r="A241" s="20"/>
      <c r="B241" s="1"/>
      <c r="C241" s="8"/>
      <c r="D241" s="8"/>
      <c r="E241" s="8"/>
      <c r="F241" s="8"/>
      <c r="G241" s="8"/>
      <c r="H241" s="8"/>
      <c r="I241" s="8"/>
      <c r="J241" s="20"/>
      <c r="K241" s="1"/>
      <c r="L241" s="1"/>
      <c r="M241" s="1"/>
      <c r="N241" s="1"/>
      <c r="O241" s="1"/>
      <c r="P241" s="1"/>
      <c r="Q241" s="7"/>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8"/>
    </row>
    <row r="242" spans="1:47" x14ac:dyDescent="0.25">
      <c r="A242" s="20"/>
      <c r="B242" s="1"/>
      <c r="C242" s="8"/>
      <c r="D242" s="8"/>
      <c r="E242" s="8"/>
      <c r="F242" s="8"/>
      <c r="G242" s="8"/>
      <c r="H242" s="8"/>
      <c r="I242" s="8"/>
      <c r="J242" s="20"/>
      <c r="K242" s="1"/>
      <c r="L242" s="1"/>
      <c r="M242" s="1"/>
      <c r="N242" s="1"/>
      <c r="O242" s="1"/>
      <c r="P242" s="1"/>
      <c r="Q242" s="7"/>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8"/>
    </row>
    <row r="243" spans="1:47" x14ac:dyDescent="0.25">
      <c r="A243" s="20"/>
      <c r="B243" s="1"/>
      <c r="C243" s="8"/>
      <c r="D243" s="8"/>
      <c r="E243" s="8"/>
      <c r="F243" s="8"/>
      <c r="G243" s="8"/>
      <c r="H243" s="8"/>
      <c r="I243" s="8"/>
      <c r="J243" s="20"/>
      <c r="K243" s="1"/>
      <c r="L243" s="1"/>
      <c r="M243" s="1"/>
      <c r="N243" s="1"/>
      <c r="O243" s="1"/>
      <c r="P243" s="1"/>
      <c r="Q243" s="7"/>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8"/>
    </row>
    <row r="244" spans="1:47" x14ac:dyDescent="0.25">
      <c r="A244" s="20"/>
      <c r="B244" s="1"/>
      <c r="C244" s="8"/>
      <c r="D244" s="8"/>
      <c r="E244" s="8"/>
      <c r="F244" s="8"/>
      <c r="G244" s="8"/>
      <c r="H244" s="8"/>
      <c r="I244" s="8"/>
      <c r="J244" s="20"/>
      <c r="K244" s="1"/>
      <c r="L244" s="1"/>
      <c r="M244" s="1"/>
      <c r="N244" s="1"/>
      <c r="O244" s="1"/>
      <c r="P244" s="1"/>
      <c r="Q244" s="7"/>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8"/>
    </row>
    <row r="245" spans="1:47" x14ac:dyDescent="0.25">
      <c r="A245" s="20"/>
      <c r="B245" s="1"/>
      <c r="C245" s="8"/>
      <c r="D245" s="8"/>
      <c r="E245" s="8"/>
      <c r="F245" s="8"/>
      <c r="G245" s="8"/>
      <c r="H245" s="8"/>
      <c r="I245" s="8"/>
      <c r="J245" s="20"/>
      <c r="K245" s="1"/>
      <c r="L245" s="1"/>
      <c r="M245" s="1"/>
      <c r="N245" s="1"/>
      <c r="O245" s="1"/>
      <c r="P245" s="1"/>
      <c r="Q245" s="7"/>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8"/>
    </row>
    <row r="246" spans="1:47" x14ac:dyDescent="0.25">
      <c r="A246" s="20"/>
      <c r="B246" s="1"/>
      <c r="C246" s="8"/>
      <c r="D246" s="8"/>
      <c r="E246" s="8"/>
      <c r="F246" s="8"/>
      <c r="G246" s="8"/>
      <c r="H246" s="8"/>
      <c r="I246" s="8"/>
      <c r="J246" s="20"/>
      <c r="K246" s="1"/>
      <c r="L246" s="1"/>
      <c r="M246" s="1"/>
      <c r="N246" s="1"/>
      <c r="O246" s="1"/>
      <c r="P246" s="1"/>
      <c r="Q246" s="7"/>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8"/>
    </row>
    <row r="247" spans="1:47" x14ac:dyDescent="0.25">
      <c r="A247" s="20"/>
      <c r="B247" s="1"/>
      <c r="C247" s="8"/>
      <c r="D247" s="8"/>
      <c r="E247" s="8"/>
      <c r="F247" s="8"/>
      <c r="G247" s="8"/>
      <c r="H247" s="8"/>
      <c r="I247" s="8"/>
      <c r="J247" s="20"/>
      <c r="K247" s="1"/>
      <c r="L247" s="1"/>
      <c r="M247" s="1"/>
      <c r="N247" s="1"/>
      <c r="O247" s="1"/>
      <c r="P247" s="1"/>
      <c r="Q247" s="7"/>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8"/>
    </row>
    <row r="248" spans="1:47" x14ac:dyDescent="0.25">
      <c r="A248" s="20"/>
      <c r="B248" s="1"/>
      <c r="C248" s="8"/>
      <c r="D248" s="8"/>
      <c r="E248" s="8"/>
      <c r="F248" s="8"/>
      <c r="G248" s="8"/>
      <c r="H248" s="8"/>
      <c r="I248" s="8"/>
      <c r="J248" s="20"/>
      <c r="K248" s="1"/>
      <c r="L248" s="1"/>
      <c r="M248" s="1"/>
      <c r="N248" s="1"/>
      <c r="O248" s="1"/>
      <c r="P248" s="1"/>
      <c r="Q248" s="7"/>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8"/>
    </row>
    <row r="249" spans="1:47" x14ac:dyDescent="0.25">
      <c r="A249" s="20"/>
      <c r="B249" s="1"/>
      <c r="C249" s="8"/>
      <c r="D249" s="8"/>
      <c r="E249" s="8"/>
      <c r="F249" s="8"/>
      <c r="G249" s="8"/>
      <c r="H249" s="8"/>
      <c r="I249" s="8"/>
      <c r="J249" s="20"/>
      <c r="K249" s="1"/>
      <c r="L249" s="1"/>
      <c r="M249" s="1"/>
      <c r="N249" s="1"/>
      <c r="O249" s="1"/>
      <c r="P249" s="1"/>
      <c r="Q249" s="7"/>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8"/>
    </row>
    <row r="250" spans="1:47" x14ac:dyDescent="0.25">
      <c r="A250" s="20"/>
      <c r="B250" s="1"/>
      <c r="C250" s="8"/>
      <c r="D250" s="8"/>
      <c r="E250" s="8"/>
      <c r="F250" s="8"/>
      <c r="G250" s="8"/>
      <c r="H250" s="8"/>
      <c r="I250" s="8"/>
      <c r="J250" s="20"/>
      <c r="K250" s="1"/>
      <c r="L250" s="1"/>
      <c r="M250" s="1"/>
      <c r="N250" s="1"/>
      <c r="O250" s="1"/>
      <c r="P250" s="1"/>
      <c r="Q250" s="7"/>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8"/>
    </row>
    <row r="251" spans="1:47" x14ac:dyDescent="0.25">
      <c r="A251" s="20"/>
      <c r="B251" s="1"/>
      <c r="C251" s="8"/>
      <c r="D251" s="8"/>
      <c r="E251" s="8"/>
      <c r="F251" s="8"/>
      <c r="G251" s="8"/>
      <c r="H251" s="8"/>
      <c r="I251" s="8"/>
      <c r="J251" s="20"/>
      <c r="K251" s="1"/>
      <c r="L251" s="1"/>
      <c r="M251" s="1"/>
      <c r="N251" s="1"/>
      <c r="O251" s="1"/>
      <c r="P251" s="1"/>
      <c r="Q251" s="7"/>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8"/>
    </row>
    <row r="252" spans="1:47" x14ac:dyDescent="0.25">
      <c r="A252" s="20"/>
      <c r="B252" s="1"/>
      <c r="C252" s="8"/>
      <c r="D252" s="8"/>
      <c r="E252" s="8"/>
      <c r="F252" s="8"/>
      <c r="G252" s="8"/>
      <c r="H252" s="8"/>
      <c r="I252" s="8"/>
      <c r="J252" s="20"/>
      <c r="K252" s="1"/>
      <c r="L252" s="1"/>
      <c r="M252" s="1"/>
      <c r="N252" s="1"/>
      <c r="O252" s="1"/>
      <c r="P252" s="1"/>
      <c r="Q252" s="7"/>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8"/>
    </row>
    <row r="253" spans="1:47" x14ac:dyDescent="0.25">
      <c r="A253" s="20"/>
      <c r="B253" s="1"/>
      <c r="C253" s="8"/>
      <c r="D253" s="8"/>
      <c r="E253" s="8"/>
      <c r="F253" s="8"/>
      <c r="G253" s="8"/>
      <c r="H253" s="8"/>
      <c r="I253" s="8"/>
      <c r="J253" s="20"/>
      <c r="K253" s="1"/>
      <c r="L253" s="1"/>
      <c r="M253" s="1"/>
      <c r="N253" s="1"/>
      <c r="O253" s="1"/>
      <c r="P253" s="1"/>
      <c r="Q253" s="7"/>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8"/>
    </row>
    <row r="254" spans="1:47" x14ac:dyDescent="0.25">
      <c r="A254" s="20"/>
      <c r="B254" s="1"/>
      <c r="C254" s="8"/>
      <c r="D254" s="8"/>
      <c r="E254" s="8"/>
      <c r="F254" s="8"/>
      <c r="G254" s="8"/>
      <c r="H254" s="8"/>
      <c r="I254" s="8"/>
      <c r="J254" s="20"/>
      <c r="K254" s="1"/>
      <c r="L254" s="1"/>
      <c r="M254" s="1"/>
      <c r="N254" s="1"/>
      <c r="O254" s="1"/>
      <c r="P254" s="1"/>
      <c r="Q254" s="7"/>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8"/>
    </row>
    <row r="255" spans="1:47" x14ac:dyDescent="0.25">
      <c r="A255" s="20"/>
      <c r="B255" s="1"/>
      <c r="C255" s="8"/>
      <c r="D255" s="8"/>
      <c r="E255" s="8"/>
      <c r="F255" s="8"/>
      <c r="G255" s="8"/>
      <c r="H255" s="8"/>
      <c r="I255" s="8"/>
      <c r="J255" s="20"/>
      <c r="K255" s="1"/>
      <c r="L255" s="1"/>
      <c r="M255" s="1"/>
      <c r="N255" s="1"/>
      <c r="O255" s="1"/>
      <c r="P255" s="1"/>
      <c r="Q255" s="7"/>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8"/>
    </row>
    <row r="256" spans="1:47" x14ac:dyDescent="0.25">
      <c r="A256" s="20"/>
      <c r="B256" s="1"/>
      <c r="C256" s="8"/>
      <c r="D256" s="8"/>
      <c r="E256" s="8"/>
      <c r="F256" s="8"/>
      <c r="G256" s="8"/>
      <c r="H256" s="8"/>
      <c r="I256" s="8"/>
      <c r="J256" s="20"/>
      <c r="K256" s="1"/>
      <c r="L256" s="1"/>
      <c r="M256" s="1"/>
      <c r="N256" s="1"/>
      <c r="O256" s="1"/>
      <c r="P256" s="1"/>
      <c r="Q256" s="7"/>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8"/>
    </row>
    <row r="257" spans="1:47" x14ac:dyDescent="0.25">
      <c r="A257" s="20"/>
      <c r="B257" s="1"/>
      <c r="C257" s="8"/>
      <c r="D257" s="8"/>
      <c r="E257" s="8"/>
      <c r="F257" s="8"/>
      <c r="G257" s="8"/>
      <c r="H257" s="8"/>
      <c r="I257" s="8"/>
      <c r="J257" s="20"/>
      <c r="K257" s="1"/>
      <c r="L257" s="1"/>
      <c r="M257" s="1"/>
      <c r="N257" s="1"/>
      <c r="O257" s="1"/>
      <c r="P257" s="1"/>
      <c r="Q257" s="7"/>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8"/>
    </row>
    <row r="258" spans="1:47" x14ac:dyDescent="0.25">
      <c r="A258" s="20"/>
      <c r="B258" s="1"/>
      <c r="C258" s="8"/>
      <c r="D258" s="8"/>
      <c r="E258" s="8"/>
      <c r="F258" s="8"/>
      <c r="G258" s="8"/>
      <c r="H258" s="8"/>
      <c r="I258" s="8"/>
      <c r="J258" s="20"/>
      <c r="K258" s="1"/>
      <c r="L258" s="1"/>
      <c r="M258" s="1"/>
      <c r="N258" s="1"/>
      <c r="O258" s="1"/>
      <c r="P258" s="1"/>
      <c r="Q258" s="7"/>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8"/>
    </row>
    <row r="259" spans="1:47" x14ac:dyDescent="0.25">
      <c r="A259" s="20"/>
      <c r="B259" s="1"/>
      <c r="C259" s="8"/>
      <c r="D259" s="8"/>
      <c r="E259" s="8"/>
      <c r="F259" s="8"/>
      <c r="G259" s="8"/>
      <c r="H259" s="8"/>
      <c r="I259" s="8"/>
      <c r="J259" s="20"/>
      <c r="K259" s="1"/>
      <c r="L259" s="1"/>
      <c r="M259" s="1"/>
      <c r="N259" s="1"/>
      <c r="O259" s="1"/>
      <c r="P259" s="1"/>
      <c r="Q259" s="7"/>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8"/>
    </row>
    <row r="260" spans="1:47" x14ac:dyDescent="0.25">
      <c r="A260" s="20"/>
      <c r="B260" s="1"/>
      <c r="C260" s="8"/>
      <c r="D260" s="8"/>
      <c r="E260" s="8"/>
      <c r="F260" s="8"/>
      <c r="G260" s="8"/>
      <c r="H260" s="8"/>
      <c r="I260" s="8"/>
      <c r="J260" s="20"/>
      <c r="K260" s="1"/>
      <c r="L260" s="1"/>
      <c r="M260" s="1"/>
      <c r="N260" s="1"/>
      <c r="O260" s="1"/>
      <c r="P260" s="1"/>
      <c r="Q260" s="7"/>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8"/>
    </row>
    <row r="261" spans="1:47" x14ac:dyDescent="0.25">
      <c r="A261" s="20"/>
      <c r="B261" s="1"/>
      <c r="C261" s="8"/>
      <c r="D261" s="8"/>
      <c r="E261" s="8"/>
      <c r="F261" s="8"/>
      <c r="G261" s="8"/>
      <c r="H261" s="8"/>
      <c r="I261" s="8"/>
      <c r="J261" s="20"/>
      <c r="K261" s="1"/>
      <c r="L261" s="1"/>
      <c r="M261" s="1"/>
      <c r="N261" s="1"/>
      <c r="O261" s="1"/>
      <c r="P261" s="1"/>
      <c r="Q261" s="7"/>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8"/>
    </row>
  </sheetData>
  <sheetProtection algorithmName="SHA-512" hashValue="bZgv+SIQSELtgBj17HUD1NwqjKrY/EqIPqohEd8ZhHjy0SNnM3BlUUQAORpSYYGMF1JqEM1ZLucFcDn950r45A==" saltValue="lghUPazWHox2s2E5WF7n8Q==" spinCount="100000" sheet="1" objects="1" scenarios="1"/>
  <mergeCells count="30">
    <mergeCell ref="C42:I42"/>
    <mergeCell ref="E35:I35"/>
    <mergeCell ref="E37:I37"/>
    <mergeCell ref="E39:I39"/>
    <mergeCell ref="E40:I40"/>
    <mergeCell ref="E27:I27"/>
    <mergeCell ref="E24:I24"/>
    <mergeCell ref="E26:I26"/>
    <mergeCell ref="C27:C33"/>
    <mergeCell ref="D27:D33"/>
    <mergeCell ref="F28:H28"/>
    <mergeCell ref="F29:H29"/>
    <mergeCell ref="F30:H30"/>
    <mergeCell ref="F31:H31"/>
    <mergeCell ref="F32:H32"/>
    <mergeCell ref="F33:H33"/>
    <mergeCell ref="C16:C22"/>
    <mergeCell ref="D16:D22"/>
    <mergeCell ref="E16:I16"/>
    <mergeCell ref="F17:H17"/>
    <mergeCell ref="F18:H18"/>
    <mergeCell ref="F19:H19"/>
    <mergeCell ref="F20:H20"/>
    <mergeCell ref="F21:H21"/>
    <mergeCell ref="F22:H22"/>
    <mergeCell ref="C4:I4"/>
    <mergeCell ref="E7:I7"/>
    <mergeCell ref="E8:I8"/>
    <mergeCell ref="D8:D14"/>
    <mergeCell ref="C8:C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a2cea5c-392b-4053-91b0-a5ba14e2a032"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9829f96-5b9f-4850-80c3-a9ce490ee2ba" xsi:nil="true"/>
    <lcf76f155ced4ddcb4097134ff3c332f xmlns="cce91959-d6f0-4c78-a99a-77c5306d4a2e">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E8FFDD4D4FF2948B1488EA95DB7339D" ma:contentTypeVersion="20" ma:contentTypeDescription="Create a new document." ma:contentTypeScope="" ma:versionID="d781e056db060b548e804cc0b6415d15">
  <xsd:schema xmlns:xsd="http://www.w3.org/2001/XMLSchema" xmlns:xs="http://www.w3.org/2001/XMLSchema" xmlns:p="http://schemas.microsoft.com/office/2006/metadata/properties" xmlns:ns2="cce91959-d6f0-4c78-a99a-77c5306d4a2e" xmlns:ns3="3e20c241-8887-44d9-ab4d-20e462fd4571" xmlns:ns4="d9829f96-5b9f-4850-80c3-a9ce490ee2ba" targetNamespace="http://schemas.microsoft.com/office/2006/metadata/properties" ma:root="true" ma:fieldsID="833a019e065c2b3a1bc392ec929fa737" ns2:_="" ns3:_="" ns4:_="">
    <xsd:import namespace="cce91959-d6f0-4c78-a99a-77c5306d4a2e"/>
    <xsd:import namespace="3e20c241-8887-44d9-ab4d-20e462fd4571"/>
    <xsd:import namespace="d9829f96-5b9f-4850-80c3-a9ce490ee2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e91959-d6f0-4c78-a99a-77c5306d4a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a2cea5c-392b-4053-91b0-a5ba14e2a0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20c241-8887-44d9-ab4d-20e462fd457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829f96-5b9f-4850-80c3-a9ce490ee2b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e5f34d1-1cf7-46dd-9994-e29dad46ca75}" ma:internalName="TaxCatchAll" ma:showField="CatchAllData" ma:web="3e20c241-8887-44d9-ab4d-20e462fd45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4C498D-F772-4D59-83E7-A65E3BB6655F}">
  <ds:schemaRefs>
    <ds:schemaRef ds:uri="Microsoft.SharePoint.Taxonomy.ContentTypeSync"/>
  </ds:schemaRefs>
</ds:datastoreItem>
</file>

<file path=customXml/itemProps2.xml><?xml version="1.0" encoding="utf-8"?>
<ds:datastoreItem xmlns:ds="http://schemas.openxmlformats.org/officeDocument/2006/customXml" ds:itemID="{50F6379A-3F93-4DB0-B2E9-7CF5A4300D21}">
  <ds:schemaRefs>
    <ds:schemaRef ds:uri="http://schemas.microsoft.com/sharepoint/v3/contenttype/forms"/>
  </ds:schemaRefs>
</ds:datastoreItem>
</file>

<file path=customXml/itemProps3.xml><?xml version="1.0" encoding="utf-8"?>
<ds:datastoreItem xmlns:ds="http://schemas.openxmlformats.org/officeDocument/2006/customXml" ds:itemID="{50CF97BD-EEC8-4E82-AC41-0B5B960F7A23}">
  <ds:schemaRefs>
    <ds:schemaRef ds:uri="http://schemas.microsoft.com/office/2006/documentManagement/types"/>
    <ds:schemaRef ds:uri="cce91959-d6f0-4c78-a99a-77c5306d4a2e"/>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http://purl.org/dc/terms/"/>
    <ds:schemaRef ds:uri="d9829f96-5b9f-4850-80c3-a9ce490ee2ba"/>
    <ds:schemaRef ds:uri="3e20c241-8887-44d9-ab4d-20e462fd4571"/>
    <ds:schemaRef ds:uri="http://schemas.microsoft.com/office/2006/metadata/properties"/>
  </ds:schemaRefs>
</ds:datastoreItem>
</file>

<file path=customXml/itemProps4.xml><?xml version="1.0" encoding="utf-8"?>
<ds:datastoreItem xmlns:ds="http://schemas.openxmlformats.org/officeDocument/2006/customXml" ds:itemID="{672C315D-AD4F-4EFC-9717-CC4053A69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e91959-d6f0-4c78-a99a-77c5306d4a2e"/>
    <ds:schemaRef ds:uri="3e20c241-8887-44d9-ab4d-20e462fd4571"/>
    <ds:schemaRef ds:uri="d9829f96-5b9f-4850-80c3-a9ce490ee2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Overview</vt:lpstr>
      <vt:lpstr>Independent Assurance</vt:lpstr>
      <vt:lpstr>Environment</vt:lpstr>
      <vt:lpstr>GHG Emissions Methodology</vt:lpstr>
      <vt:lpstr>GHG Emissions</vt:lpstr>
      <vt:lpstr>Energy</vt:lpstr>
      <vt:lpstr>Water</vt:lpstr>
      <vt:lpstr>Waste</vt:lpstr>
      <vt:lpstr>SASB</vt:lpstr>
      <vt:lpstr>IFRS S2</vt:lpstr>
      <vt:lpstr>Social</vt:lpstr>
      <vt:lpstr>People</vt:lpstr>
      <vt:lpstr>Supply Chain</vt:lpstr>
      <vt:lpstr>Governance</vt:lpstr>
      <vt:lpstr>Board and Diversity</vt:lpstr>
      <vt:lpstr>Ethical Behaviour</vt:lpstr>
      <vt:lpstr>Material Topics And Boundaries</vt:lpstr>
      <vt:lpstr>United Nations Global Compact</vt:lpstr>
      <vt:lpstr>ISO 26000 Guidance</vt:lpstr>
      <vt:lpstr>'IFRS S2'!Print_Area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CHEOW Min Hui/Temp Exec-Group Sustainability/CLI/SG</dc:creator>
  <cp:keywords/>
  <dc:description/>
  <cp:lastModifiedBy>CHEOW Min Hui/Exec-Group Sustainability/CLI/SG</cp:lastModifiedBy>
  <cp:revision/>
  <dcterms:created xsi:type="dcterms:W3CDTF">2015-06-05T18:17:20Z</dcterms:created>
  <dcterms:modified xsi:type="dcterms:W3CDTF">2026-05-30T11:40:24Z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0x0101003E8FFDD4D4FF2948B1488EA95DB7339D</vt:lpwstr>
  </property>
  <property fmtid="{D5CDD505-2E9C-101B-9397-08002B2CF9AE}" pid="3" name="MediaServiceImageTags">
    <vt:lpwstr/>
  </property>
</Properties>
</file>